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199D28D6-BB43-5447-89D3-A77689DC8515}" xr6:coauthVersionLast="32" xr6:coauthVersionMax="32" xr10:uidLastSave="{00000000-0000-0000-0000-000000000000}"/>
  <bookViews>
    <workbookView xWindow="0" yWindow="460" windowWidth="21840" windowHeight="9220" tabRatio="607" activeTab="3"/>
  </bookViews>
  <sheets>
    <sheet name="Sem I _ IV " sheetId="1" r:id="rId1"/>
    <sheet name="Sem V _ VI" sheetId="2" r:id="rId2"/>
    <sheet name="Sem VIsd_VII" sheetId="3" r:id="rId3"/>
    <sheet name="uwagi" sheetId="4" r:id="rId4"/>
    <sheet name="statystyka" sheetId="6" r:id="rId5"/>
  </sheets>
  <definedNames>
    <definedName name="_xlnm.Print_Area" localSheetId="0">'Sem I _ IV '!$A$2:$L$64</definedName>
    <definedName name="_xlnm.Print_Area" localSheetId="2">'Sem VIsd_VII'!$A$1:$L$76</definedName>
  </definedNames>
  <calcPr calcId="162913"/>
</workbook>
</file>

<file path=xl/calcChain.xml><?xml version="1.0" encoding="utf-8"?>
<calcChain xmlns="http://schemas.openxmlformats.org/spreadsheetml/2006/main">
  <c r="E14" i="3" l="1"/>
  <c r="F14" i="3"/>
  <c r="G14" i="3"/>
  <c r="H14" i="3"/>
  <c r="I14" i="3"/>
  <c r="K14" i="3"/>
  <c r="J12" i="3"/>
  <c r="J31" i="1"/>
  <c r="J18" i="1"/>
  <c r="J9" i="3"/>
  <c r="J14" i="3" s="1"/>
  <c r="J51" i="3"/>
  <c r="J52" i="3"/>
  <c r="J49" i="1"/>
  <c r="J33" i="1"/>
  <c r="J61" i="1"/>
  <c r="J35" i="1"/>
  <c r="J48" i="1"/>
  <c r="J32" i="1"/>
  <c r="J19" i="1"/>
  <c r="J43" i="3"/>
  <c r="K45" i="3"/>
  <c r="I45" i="3"/>
  <c r="H45" i="3"/>
  <c r="G45" i="3"/>
  <c r="F45" i="3"/>
  <c r="E45" i="3"/>
  <c r="D45" i="3"/>
  <c r="J45" i="3"/>
  <c r="K35" i="3"/>
  <c r="I35" i="3"/>
  <c r="H35" i="3"/>
  <c r="G35" i="3"/>
  <c r="F35" i="3"/>
  <c r="E35" i="3"/>
  <c r="D35" i="3"/>
  <c r="J34" i="3"/>
  <c r="J33" i="3"/>
  <c r="J32" i="3"/>
  <c r="J31" i="3"/>
  <c r="J35" i="3" s="1"/>
  <c r="J30" i="3"/>
  <c r="K26" i="2"/>
  <c r="E26" i="2"/>
  <c r="F26" i="2"/>
  <c r="G26" i="2"/>
  <c r="H26" i="2"/>
  <c r="I26" i="2"/>
  <c r="D26" i="2"/>
  <c r="J25" i="2"/>
  <c r="K24" i="3"/>
  <c r="I24" i="3"/>
  <c r="H24" i="3"/>
  <c r="G24" i="3"/>
  <c r="F24" i="3"/>
  <c r="E24" i="3"/>
  <c r="D24" i="3"/>
  <c r="J21" i="3"/>
  <c r="J23" i="3"/>
  <c r="J20" i="3"/>
  <c r="J24" i="3" s="1"/>
  <c r="J22" i="3"/>
  <c r="D14" i="3"/>
  <c r="J10" i="3"/>
  <c r="J13" i="3"/>
  <c r="J11" i="3"/>
  <c r="J69" i="3"/>
  <c r="J70" i="3"/>
  <c r="J68" i="3"/>
  <c r="J53" i="3"/>
  <c r="J61" i="3"/>
  <c r="J60" i="3"/>
  <c r="J62" i="3" s="1"/>
  <c r="K70" i="3"/>
  <c r="I70" i="3"/>
  <c r="H70" i="3"/>
  <c r="G70" i="3"/>
  <c r="F70" i="3"/>
  <c r="E70" i="3"/>
  <c r="D70" i="3"/>
  <c r="K62" i="3"/>
  <c r="I62" i="3"/>
  <c r="H62" i="3"/>
  <c r="G62" i="3"/>
  <c r="F62" i="3"/>
  <c r="E62" i="3"/>
  <c r="D62" i="3"/>
  <c r="J6" i="2"/>
  <c r="J15" i="2" s="1"/>
  <c r="J7" i="2"/>
  <c r="J8" i="2"/>
  <c r="J9" i="2"/>
  <c r="J10" i="2"/>
  <c r="J11" i="2"/>
  <c r="J12" i="2"/>
  <c r="J13" i="2"/>
  <c r="J14" i="2"/>
  <c r="J21" i="2"/>
  <c r="J22" i="2"/>
  <c r="J26" i="2" s="1"/>
  <c r="J23" i="2"/>
  <c r="J47" i="1"/>
  <c r="J62" i="1"/>
  <c r="D15" i="2"/>
  <c r="E15" i="2"/>
  <c r="F15" i="2"/>
  <c r="G15" i="2"/>
  <c r="H15" i="2"/>
  <c r="I15" i="2"/>
  <c r="K15" i="2"/>
  <c r="J36" i="1"/>
  <c r="J13" i="1"/>
  <c r="J23" i="1" s="1"/>
  <c r="J14" i="1"/>
  <c r="J15" i="1"/>
  <c r="J16" i="1"/>
  <c r="J17" i="1"/>
  <c r="J20" i="1"/>
  <c r="J21" i="1"/>
  <c r="J22" i="1"/>
  <c r="D23" i="1"/>
  <c r="L9" i="6" s="1"/>
  <c r="E23" i="1"/>
  <c r="F23" i="1"/>
  <c r="G23" i="1"/>
  <c r="H23" i="1"/>
  <c r="I23" i="1"/>
  <c r="K23" i="1"/>
  <c r="J28" i="1"/>
  <c r="J38" i="1" s="1"/>
  <c r="J29" i="1"/>
  <c r="J30" i="1"/>
  <c r="J34" i="1"/>
  <c r="J37" i="1"/>
  <c r="D38" i="1"/>
  <c r="E38" i="1"/>
  <c r="F38" i="1"/>
  <c r="G38" i="1"/>
  <c r="H38" i="1"/>
  <c r="I38" i="1"/>
  <c r="K38" i="1"/>
  <c r="J43" i="1"/>
  <c r="J51" i="1"/>
  <c r="J44" i="1"/>
  <c r="J45" i="1"/>
  <c r="J46" i="1"/>
  <c r="D51" i="1"/>
  <c r="E51" i="1"/>
  <c r="F51" i="1"/>
  <c r="G51" i="1"/>
  <c r="H51" i="1"/>
  <c r="I51" i="1"/>
  <c r="K51" i="1"/>
  <c r="J56" i="1"/>
  <c r="J57" i="1"/>
  <c r="J58" i="1"/>
  <c r="J59" i="1"/>
  <c r="J60" i="1"/>
  <c r="J63" i="1" s="1"/>
  <c r="D63" i="1"/>
  <c r="E63" i="1"/>
  <c r="F63" i="1"/>
  <c r="G63" i="1"/>
  <c r="H63" i="1"/>
  <c r="I63" i="1"/>
  <c r="K63" i="1"/>
  <c r="D54" i="3"/>
  <c r="E54" i="3"/>
  <c r="F54" i="3"/>
  <c r="G54" i="3"/>
  <c r="H54" i="3"/>
  <c r="I54" i="3"/>
  <c r="K54" i="3"/>
  <c r="J54" i="3"/>
  <c r="K72" i="3" l="1"/>
  <c r="L7" i="6" s="1"/>
  <c r="G11" i="6"/>
  <c r="D74" i="3"/>
  <c r="D75" i="3" s="1"/>
</calcChain>
</file>

<file path=xl/sharedStrings.xml><?xml version="1.0" encoding="utf-8"?>
<sst xmlns="http://schemas.openxmlformats.org/spreadsheetml/2006/main" count="497" uniqueCount="257">
  <si>
    <t>Politechnika Białostocka</t>
  </si>
  <si>
    <t>Wydział Budownictwa i Inżynierii Środowiska</t>
  </si>
  <si>
    <t>PLAN STUDIÓW STACJONARNYCH I STOPNIA (INŻ.)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</si>
  <si>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</si>
  <si>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</si>
  <si>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</si>
  <si>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</si>
  <si>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</si>
  <si>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</si>
  <si>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</si>
  <si>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</si>
  <si>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</si>
  <si>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</si>
  <si>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</si>
  <si>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</si>
  <si>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</si>
  <si>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</si>
  <si>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</si>
  <si>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</si>
  <si>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</si>
  <si>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Język obcy I</t>
  </si>
  <si>
    <t>Wychowanie fizyczne I</t>
  </si>
  <si>
    <t>Matematyka I (E)</t>
  </si>
  <si>
    <t>Rysunek techniczny i grafika inżynierska</t>
  </si>
  <si>
    <t>Podstawy informatyki</t>
  </si>
  <si>
    <t>Geologia inżynierska i petrografia</t>
  </si>
  <si>
    <t>RAZEM</t>
  </si>
  <si>
    <t>II</t>
  </si>
  <si>
    <t>Język obcy II</t>
  </si>
  <si>
    <t>Matematyka II (E)</t>
  </si>
  <si>
    <t>Wychowanie fizyczne II</t>
  </si>
  <si>
    <t>Materiały budowlane (E)</t>
  </si>
  <si>
    <t>III</t>
  </si>
  <si>
    <t>Język obcy III</t>
  </si>
  <si>
    <t>Matematyka III - Statystyka</t>
  </si>
  <si>
    <t>Budownictwo ogólne (E)</t>
  </si>
  <si>
    <t>Technologia betonu (E)</t>
  </si>
  <si>
    <t xml:space="preserve">Hydraulika i hydrologia </t>
  </si>
  <si>
    <t>IV</t>
  </si>
  <si>
    <t>Język obcy IV</t>
  </si>
  <si>
    <t>Budownictwo drogowe</t>
  </si>
  <si>
    <t>Metody obliczeniowe</t>
  </si>
  <si>
    <t>V</t>
  </si>
  <si>
    <t>Mechanika gruntów (E)</t>
  </si>
  <si>
    <t>KIERUNEK: Budownictwo</t>
  </si>
  <si>
    <t>(przedmioty wspólne dla całego kierunku)</t>
  </si>
  <si>
    <t>VI</t>
  </si>
  <si>
    <t>Fundamentowanie (E)</t>
  </si>
  <si>
    <t>Podstawy mostownictwa</t>
  </si>
  <si>
    <t>(grupa przedmiotów dyplomowania)</t>
  </si>
  <si>
    <t xml:space="preserve">VII </t>
  </si>
  <si>
    <t>Prawo budowlane</t>
  </si>
  <si>
    <t>Praca dyplomowa inżynierska</t>
  </si>
  <si>
    <t>Łączna liczba godzin zajęć dydaktycznych wynosi:</t>
  </si>
  <si>
    <t>Student zobowiązany jest do odbycia:</t>
  </si>
  <si>
    <t>1.</t>
  </si>
  <si>
    <t>2.</t>
  </si>
  <si>
    <t>Oznaczenia poszczególnych Katedr :</t>
  </si>
  <si>
    <t>Wyjaśnienie oznaczeń :</t>
  </si>
  <si>
    <t>(dotyczy kolumny "Uwagi")</t>
  </si>
  <si>
    <t>(E)</t>
  </si>
  <si>
    <t>egzamin</t>
  </si>
  <si>
    <t>wykład</t>
  </si>
  <si>
    <t xml:space="preserve">C  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</si>
  <si>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</si>
  <si>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</si>
  <si>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</si>
  <si>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</si>
  <si>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</si>
  <si>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</si>
  <si>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>Studium Wychowania Fizycznego i Sportu</t>
  </si>
  <si>
    <t>..........................................</t>
  </si>
  <si>
    <t>(pieczęć i podpis Dziekana)</t>
  </si>
  <si>
    <t>Łączna liczba godzin wykładowych wynosi:</t>
  </si>
  <si>
    <t>Wykłady stanowią:</t>
  </si>
  <si>
    <t>%   ogólnej liczby godzin zajęć dydaktycznych</t>
  </si>
  <si>
    <t>Katedra Matematyki (Wydział Informatyki)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</si>
  <si>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</si>
  <si>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Łączna liczba godzin wykładów wynosi:</t>
  </si>
  <si>
    <t>% ogólnej liczby godzin zajęć dydaktycznych</t>
  </si>
  <si>
    <t>Geometria wykreślna</t>
  </si>
  <si>
    <t>strona 6/6</t>
  </si>
  <si>
    <t>Technologia robót budowlanych I (E)</t>
  </si>
  <si>
    <t>Konstrukcje betonowe  (E)</t>
  </si>
  <si>
    <t>Chemia budowlana (E)</t>
  </si>
  <si>
    <t>Przedmiot do wyboru (HES)</t>
  </si>
  <si>
    <t>Praktyka zawodowa</t>
  </si>
  <si>
    <t>Przedmiot do wyboru architektoniczny</t>
  </si>
  <si>
    <t>Podstawy inżynierii komunikacyjnej</t>
  </si>
  <si>
    <t>Język obcy V</t>
  </si>
  <si>
    <t>Trwałość i bezpieczeństwo konstrukcji</t>
  </si>
  <si>
    <t>Przedmiot do wyboru z zakresu przedsiębiorczości</t>
  </si>
  <si>
    <t>Nawierzchnie drogowe</t>
  </si>
  <si>
    <t>Technologia produkcji wyrobów budowlanych</t>
  </si>
  <si>
    <t>Trwałość obiektów budowlanych</t>
  </si>
  <si>
    <t>ECTS</t>
  </si>
  <si>
    <t>B01301</t>
  </si>
  <si>
    <t>B01306</t>
  </si>
  <si>
    <t>B01308</t>
  </si>
  <si>
    <t>B01310</t>
  </si>
  <si>
    <t>B01312</t>
  </si>
  <si>
    <t>B01314</t>
  </si>
  <si>
    <t>B01315</t>
  </si>
  <si>
    <t>B01317</t>
  </si>
  <si>
    <t>B02302</t>
  </si>
  <si>
    <t>B02309</t>
  </si>
  <si>
    <t>B02307</t>
  </si>
  <si>
    <t>B02321</t>
  </si>
  <si>
    <t>B02322</t>
  </si>
  <si>
    <t>B02323A/B</t>
  </si>
  <si>
    <t>B03303</t>
  </si>
  <si>
    <t>B03324</t>
  </si>
  <si>
    <t>B03325</t>
  </si>
  <si>
    <t>B03326</t>
  </si>
  <si>
    <t>B03328</t>
  </si>
  <si>
    <t>B04304</t>
  </si>
  <si>
    <t>B04330</t>
  </si>
  <si>
    <t>B04331</t>
  </si>
  <si>
    <t>B04333</t>
  </si>
  <si>
    <t>B04334</t>
  </si>
  <si>
    <t>B04332</t>
  </si>
  <si>
    <t>B05305</t>
  </si>
  <si>
    <t>B05337A/B</t>
  </si>
  <si>
    <t>B05338</t>
  </si>
  <si>
    <t>B05339</t>
  </si>
  <si>
    <t>B05340</t>
  </si>
  <si>
    <t>B05341</t>
  </si>
  <si>
    <t>B05342</t>
  </si>
  <si>
    <t>B05343</t>
  </si>
  <si>
    <t>B05344</t>
  </si>
  <si>
    <t>B06345</t>
  </si>
  <si>
    <t>B06335A/B</t>
  </si>
  <si>
    <t>B06346</t>
  </si>
  <si>
    <t>Wykaz przedmiotów obieralnych z grupy HES :</t>
  </si>
  <si>
    <t>Katedra Mechaniki Konstrukcji</t>
  </si>
  <si>
    <t>Katedra Konstrukcji Budowlanych</t>
  </si>
  <si>
    <t>Zakład Geotechniki</t>
  </si>
  <si>
    <t>Zakład Inżynierii Drogowej</t>
  </si>
  <si>
    <t>Studium Języków Obcych</t>
  </si>
  <si>
    <t xml:space="preserve">Studium Fizyki </t>
  </si>
  <si>
    <t>Zakład Chemii</t>
  </si>
  <si>
    <t>Eksploatacja budynków</t>
  </si>
  <si>
    <t>Organizacja robót budowlanych I</t>
  </si>
  <si>
    <t xml:space="preserve">Katedra </t>
  </si>
  <si>
    <t>Seminarium dyplomowe I</t>
  </si>
  <si>
    <t>Analiza statyczna konstrukcji w ujęciu komputerowym</t>
  </si>
  <si>
    <t>Wzmacnianie konstrukcji budowlanych</t>
  </si>
  <si>
    <t>Podstawy mechaniki konstrukcji budowlanych</t>
  </si>
  <si>
    <t>Seminarium dyplomowe II</t>
  </si>
  <si>
    <t>Podstawy inżynierii ruchu drogowego</t>
  </si>
  <si>
    <t>Utrzymanie i przebudowa dróg</t>
  </si>
  <si>
    <t xml:space="preserve">Komputerowe wspomaganie realizacji robót budowlanych </t>
  </si>
  <si>
    <t>Budownictwo niskoenergetyczne i racjonalizacja użytkowania energii w budynkach</t>
  </si>
  <si>
    <t>Katedra Materiałów, Technologii i Organizacji Budownictwa</t>
  </si>
  <si>
    <t>Zakład Podstaw Budownictwa i Fizyki Budowli</t>
  </si>
  <si>
    <t>Dydaktyczny Zespół Architektury Krajobrazu</t>
  </si>
  <si>
    <t>Diagnostyka pomiarowa wytężenia konstrukcji budowlanych</t>
  </si>
  <si>
    <t>ŚCIEŻKI DYPLOMOWANIA</t>
  </si>
  <si>
    <t>Przedmiot do wyboru z zakresu instalacji budowlanych</t>
  </si>
  <si>
    <t>Przedmioty do wyboru architektoniczne</t>
  </si>
  <si>
    <t>Podstawy projektowania architektoniczno-budowlanego</t>
  </si>
  <si>
    <t>Zasady projektowania architektoniczno-urbanistycznego</t>
  </si>
  <si>
    <t>Przedmioty do wyboru z zakresu instalacji:</t>
  </si>
  <si>
    <t>Instalacje sanitarne w budynkach mieszkalnych</t>
  </si>
  <si>
    <t>Instalacje sanitarne w budynkach przemysłowych</t>
  </si>
  <si>
    <t>Przedmioty do wyboru z zakresu przedsiebiorczości:</t>
  </si>
  <si>
    <t>Przedsiębiorczość</t>
  </si>
  <si>
    <t>Zarządzanie karierą i podstawy przedsiębiorczości</t>
  </si>
  <si>
    <t>B02323 A</t>
  </si>
  <si>
    <t>B02323 B</t>
  </si>
  <si>
    <t>HES…</t>
  </si>
  <si>
    <t>HES..</t>
  </si>
  <si>
    <t>B05337 A</t>
  </si>
  <si>
    <t>B05337 B</t>
  </si>
  <si>
    <t>B06335 A</t>
  </si>
  <si>
    <t>B06335 B</t>
  </si>
  <si>
    <r>
      <t xml:space="preserve">a) </t>
    </r>
    <r>
      <rPr>
        <b/>
        <sz val="14"/>
        <rFont val="Arial CE"/>
        <family val="2"/>
        <charset val="238"/>
      </rPr>
      <t/>
    </r>
  </si>
  <si>
    <t xml:space="preserve">   </t>
  </si>
  <si>
    <t>w wymiarze 6 tygodni, podczas wakacji według wyboru studentów; zaliczana do semestru VII</t>
  </si>
  <si>
    <t xml:space="preserve">    </t>
  </si>
  <si>
    <t>zaliczenia praktyki (bez wystawiania oceny) dokonuje opiekun praktyki zawodowej;</t>
  </si>
  <si>
    <t>b)</t>
  </si>
  <si>
    <t>podczas wakacji po semestrze VI; zaliczenia praktyki dokonuje opiekun praktyki.</t>
  </si>
  <si>
    <t>B06347</t>
  </si>
  <si>
    <t>B07348</t>
  </si>
  <si>
    <t>B07349</t>
  </si>
  <si>
    <t>B07350</t>
  </si>
  <si>
    <t>B16382</t>
  </si>
  <si>
    <t>B16391</t>
  </si>
  <si>
    <t>B16392</t>
  </si>
  <si>
    <t>B17394</t>
  </si>
  <si>
    <t>B36351</t>
  </si>
  <si>
    <t>B36352</t>
  </si>
  <si>
    <t>B36353</t>
  </si>
  <si>
    <t>B36354</t>
  </si>
  <si>
    <t>B37355</t>
  </si>
  <si>
    <t>B37356</t>
  </si>
  <si>
    <t>B26371</t>
  </si>
  <si>
    <t>B26372</t>
  </si>
  <si>
    <t>B26373</t>
  </si>
  <si>
    <t>B26362</t>
  </si>
  <si>
    <t>B27374</t>
  </si>
  <si>
    <t>B27363</t>
  </si>
  <si>
    <t>profil ogólnoakademicki</t>
  </si>
  <si>
    <t>B26375</t>
  </si>
  <si>
    <t>Geodezja inżynierska</t>
  </si>
  <si>
    <t>Praktyka geotechniczna</t>
  </si>
  <si>
    <r>
      <t xml:space="preserve">Ścieżka dyplomowania: </t>
    </r>
    <r>
      <rPr>
        <b/>
        <sz val="10"/>
        <rFont val="Arial CE"/>
        <family val="2"/>
        <charset val="238"/>
      </rPr>
      <t>konstrukcje budowlane</t>
    </r>
  </si>
  <si>
    <r>
      <t xml:space="preserve">Ścieżka dyplomowania: </t>
    </r>
    <r>
      <rPr>
        <b/>
        <sz val="10"/>
        <rFont val="Arial CE"/>
        <family val="2"/>
        <charset val="238"/>
      </rPr>
      <t>budownictwo drogowe</t>
    </r>
  </si>
  <si>
    <r>
      <t xml:space="preserve">Ścieżka dyplomowania: </t>
    </r>
    <r>
      <rPr>
        <b/>
        <sz val="10"/>
        <rFont val="Arial CE"/>
        <family val="2"/>
        <charset val="238"/>
      </rPr>
      <t>budownictwo pasywne</t>
    </r>
  </si>
  <si>
    <t>VII</t>
  </si>
  <si>
    <t>Fizyka (E)</t>
  </si>
  <si>
    <t>Ekonomika inwestycji i podstawy kosztorysowania (E)</t>
  </si>
  <si>
    <t>Konstrukcje murowe i drewniane (E)</t>
  </si>
  <si>
    <t>BIOZ i podstawy ergonomii</t>
  </si>
  <si>
    <t>Mechanika teoretyczna  (E)</t>
  </si>
  <si>
    <t>Podstawy projektowania konstrukcji betonowych (E)</t>
  </si>
  <si>
    <t>Podstawy projektowania konstrukcji metalowych (E)</t>
  </si>
  <si>
    <t>Mechanika budowli (E)</t>
  </si>
  <si>
    <t>Katedra Geoinformacji i Gospodarki Przestrzennej</t>
  </si>
  <si>
    <t>B01318</t>
  </si>
  <si>
    <t>B02316</t>
  </si>
  <si>
    <t>B02311</t>
  </si>
  <si>
    <t>B02329</t>
  </si>
  <si>
    <t>B03320</t>
  </si>
  <si>
    <t>B03336</t>
  </si>
  <si>
    <t>B16383</t>
  </si>
  <si>
    <t>B17381</t>
  </si>
  <si>
    <t>B17393</t>
  </si>
  <si>
    <t>Podstawy fizyki budowli</t>
  </si>
  <si>
    <t>Fizyka budowli (E)</t>
  </si>
  <si>
    <r>
      <rPr>
        <b/>
        <sz val="14"/>
        <rFont val="Arial CE"/>
        <family val="2"/>
        <charset val="238"/>
      </rPr>
      <t>praktyki geotechnicznej (B06346)</t>
    </r>
    <r>
      <rPr>
        <sz val="14"/>
        <rFont val="Arial CE"/>
        <family val="2"/>
        <charset val="238"/>
      </rPr>
      <t xml:space="preserve"> w łącznym wymiarze </t>
    </r>
    <r>
      <rPr>
        <b/>
        <sz val="14"/>
        <rFont val="Arial CE"/>
        <family val="2"/>
        <charset val="238"/>
      </rPr>
      <t>2 tygodni</t>
    </r>
    <r>
      <rPr>
        <sz val="14"/>
        <rFont val="Arial CE"/>
        <family val="2"/>
        <charset val="238"/>
      </rPr>
      <t xml:space="preserve">, </t>
    </r>
  </si>
  <si>
    <t>Zgodnie z aktualną ofertą zatwierdzoną Uchwałą Rady WBiIŚ</t>
  </si>
  <si>
    <t>Ochrona własności intelektualnej (HES)</t>
  </si>
  <si>
    <t>Wytrzymałość materiałów (E)</t>
  </si>
  <si>
    <t>B01319</t>
  </si>
  <si>
    <t>B02313</t>
  </si>
  <si>
    <t>Konstrukcje zespolone (E)</t>
  </si>
  <si>
    <t>Stalowe konstrukcje hal (E)</t>
  </si>
  <si>
    <t>Drogowe roboty ziemne i odwodnienie dróg (E)</t>
  </si>
  <si>
    <t>Projektowanie dróg, ulic i skrzyżowań (E)</t>
  </si>
  <si>
    <t>Technologia materiałów drogowych (E)</t>
  </si>
  <si>
    <t>Betony specjalne i recykling konstrukcji betonowych  (E)</t>
  </si>
  <si>
    <t>Podstawy diagnostyki cieplnej budynków (E)</t>
  </si>
  <si>
    <t>Wspomaganie komputerowe projektowania konstrukcji budowlanych</t>
  </si>
  <si>
    <t>B16393</t>
  </si>
  <si>
    <t>B04384</t>
  </si>
  <si>
    <t>2, 3</t>
  </si>
  <si>
    <r>
      <rPr>
        <b/>
        <sz val="14"/>
        <rFont val="Arial CE"/>
        <charset val="238"/>
      </rPr>
      <t>praktyki zawodowej (B07350)</t>
    </r>
    <r>
      <rPr>
        <sz val="14"/>
        <rFont val="Arial CE"/>
        <family val="2"/>
        <charset val="238"/>
      </rPr>
      <t xml:space="preserve"> w przedsiębiorstwie budowlanym, </t>
    </r>
  </si>
  <si>
    <t>Plan studiów został zatwierdzony przez Radę Wydziału w dniu 11.05.2016 r.</t>
  </si>
  <si>
    <t xml:space="preserve">             11.05.2016 r.</t>
  </si>
  <si>
    <t xml:space="preserve">zatwierdzony przez Radę Wydziału w dniu  11 maja 2016 r. </t>
  </si>
  <si>
    <t>(obowiązuje studentów, którzy rozpoczęli studia w roku akad. 2016/2017)</t>
  </si>
  <si>
    <t>strona 1/4</t>
  </si>
  <si>
    <t>strona 2/4</t>
  </si>
  <si>
    <t>strona 3/4</t>
  </si>
  <si>
    <t>strona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</si>
</sst>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6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8"/>
      <name val="Arial CE"/>
      <family val="2"/>
      <charset val="238"/>
    </font>
    <font>
      <sz val="14"/>
      <name val="Arial CE"/>
      <family val="2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u/>
      <sz val="12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72" fontId="3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5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/>
    <xf numFmtId="0" fontId="1" fillId="0" borderId="0" xfId="0" applyFont="1"/>
    <xf numFmtId="174" fontId="1" fillId="0" borderId="0" xfId="0" applyNumberFormat="1" applyFont="1"/>
    <xf numFmtId="0" fontId="8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19" fillId="0" borderId="0" xfId="0" applyFont="1" applyFill="1"/>
    <xf numFmtId="0" fontId="18" fillId="0" borderId="7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0" xfId="0" applyFont="1" applyFill="1" applyBorder="1"/>
    <xf numFmtId="0" fontId="0" fillId="0" borderId="0" xfId="0" applyFont="1"/>
    <xf numFmtId="0" fontId="16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right"/>
    </xf>
    <xf numFmtId="0" fontId="17" fillId="0" borderId="0" xfId="0" applyFont="1" applyFill="1"/>
    <xf numFmtId="0" fontId="22" fillId="0" borderId="0" xfId="0" applyFont="1"/>
    <xf numFmtId="0" fontId="0" fillId="0" borderId="0" xfId="0" applyFill="1" applyAlignment="1">
      <alignment wrapText="1"/>
    </xf>
    <xf numFmtId="0" fontId="0" fillId="0" borderId="0" xfId="0" applyFill="1" applyAlignment="1"/>
    <xf numFmtId="0" fontId="23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6" fillId="0" borderId="0" xfId="0" applyFont="1" applyFill="1" applyAlignment="1">
      <alignment horizontal="left"/>
    </xf>
    <xf numFmtId="0" fontId="0" fillId="0" borderId="8" xfId="0" applyFill="1" applyBorder="1"/>
    <xf numFmtId="0" fontId="0" fillId="0" borderId="9" xfId="0" applyFill="1" applyBorder="1"/>
    <xf numFmtId="0" fontId="3" fillId="0" borderId="9" xfId="0" applyFont="1" applyFill="1" applyBorder="1"/>
    <xf numFmtId="0" fontId="0" fillId="0" borderId="9" xfId="0" applyFont="1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13" xfId="0" applyFill="1" applyBorder="1"/>
    <xf numFmtId="0" fontId="0" fillId="0" borderId="14" xfId="0" applyFont="1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/>
    </xf>
    <xf numFmtId="0" fontId="0" fillId="0" borderId="29" xfId="0" applyFill="1" applyBorder="1" applyAlignment="1">
      <alignment vertical="center" wrapText="1"/>
    </xf>
    <xf numFmtId="0" fontId="0" fillId="0" borderId="29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43" xfId="0" applyFill="1" applyBorder="1" applyAlignment="1">
      <alignment vertical="center" wrapText="1"/>
    </xf>
    <xf numFmtId="0" fontId="3" fillId="0" borderId="53" xfId="0" applyFont="1" applyFill="1" applyBorder="1" applyAlignment="1">
      <alignment horizontal="center" vertical="center"/>
    </xf>
    <xf numFmtId="0" fontId="0" fillId="0" borderId="5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3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 wrapText="1"/>
    </xf>
    <xf numFmtId="0" fontId="0" fillId="0" borderId="59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71" xfId="0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73" xfId="0" applyFill="1" applyBorder="1" applyAlignment="1">
      <alignment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 wrapText="1"/>
    </xf>
    <xf numFmtId="0" fontId="0" fillId="0" borderId="76" xfId="0" applyFont="1" applyFill="1" applyBorder="1" applyAlignment="1">
      <alignment horizontal="center" vertical="center"/>
    </xf>
    <xf numFmtId="0" fontId="0" fillId="0" borderId="77" xfId="0" applyFill="1" applyBorder="1" applyAlignment="1">
      <alignment vertical="center"/>
    </xf>
    <xf numFmtId="0" fontId="0" fillId="0" borderId="77" xfId="0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17" fillId="0" borderId="81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20" fillId="2" borderId="30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vertical="center" wrapText="1"/>
    </xf>
    <xf numFmtId="0" fontId="0" fillId="2" borderId="29" xfId="0" applyFont="1" applyFill="1" applyBorder="1" applyAlignment="1">
      <alignment vertical="center"/>
    </xf>
    <xf numFmtId="0" fontId="20" fillId="2" borderId="74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0" fillId="2" borderId="31" xfId="0" applyFont="1" applyFill="1" applyBorder="1" applyAlignment="1">
      <alignment vertical="center"/>
    </xf>
    <xf numFmtId="0" fontId="20" fillId="2" borderId="82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81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84" xfId="0" applyFill="1" applyBorder="1" applyAlignment="1">
      <alignment vertical="center" wrapText="1"/>
    </xf>
    <xf numFmtId="0" fontId="0" fillId="0" borderId="84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0" fillId="0" borderId="84" xfId="0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0" fillId="0" borderId="87" xfId="0" applyFill="1" applyBorder="1" applyAlignment="1">
      <alignment horizontal="center" vertical="center"/>
    </xf>
    <xf numFmtId="0" fontId="20" fillId="0" borderId="2" xfId="0" applyFont="1" applyFill="1" applyBorder="1"/>
    <xf numFmtId="0" fontId="20" fillId="0" borderId="9" xfId="0" applyFont="1" applyFill="1" applyBorder="1"/>
    <xf numFmtId="0" fontId="20" fillId="0" borderId="12" xfId="0" applyFont="1" applyFill="1" applyBorder="1"/>
    <xf numFmtId="0" fontId="0" fillId="0" borderId="31" xfId="0" applyFont="1" applyFill="1" applyBorder="1" applyAlignment="1">
      <alignment vertical="center" wrapText="1"/>
    </xf>
    <xf numFmtId="0" fontId="17" fillId="0" borderId="71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9" xfId="0" applyFill="1" applyBorder="1" applyAlignment="1">
      <alignment vertical="center"/>
    </xf>
    <xf numFmtId="0" fontId="0" fillId="2" borderId="41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9" xfId="0" applyFill="1" applyBorder="1" applyAlignment="1">
      <alignment vertical="center" wrapText="1"/>
    </xf>
    <xf numFmtId="0" fontId="0" fillId="2" borderId="4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44" xfId="0" applyFill="1" applyBorder="1" applyAlignment="1">
      <alignment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88" xfId="0" applyFill="1" applyBorder="1" applyAlignment="1">
      <alignment vertical="center"/>
    </xf>
    <xf numFmtId="0" fontId="0" fillId="2" borderId="88" xfId="0" applyFill="1" applyBorder="1" applyAlignment="1">
      <alignment horizontal="center" vertical="center"/>
    </xf>
    <xf numFmtId="0" fontId="0" fillId="2" borderId="88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89" xfId="0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0" fillId="3" borderId="75" xfId="0" applyFont="1" applyFill="1" applyBorder="1" applyAlignment="1">
      <alignment horizontal="center" vertical="center"/>
    </xf>
    <xf numFmtId="0" fontId="0" fillId="3" borderId="31" xfId="0" applyFill="1" applyBorder="1" applyAlignment="1">
      <alignment vertical="center"/>
    </xf>
    <xf numFmtId="0" fontId="0" fillId="3" borderId="31" xfId="0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0" fillId="3" borderId="91" xfId="0" applyFont="1" applyFill="1" applyBorder="1" applyAlignment="1">
      <alignment horizontal="center" vertical="center"/>
    </xf>
    <xf numFmtId="0" fontId="0" fillId="3" borderId="48" xfId="0" applyFill="1" applyBorder="1" applyAlignment="1">
      <alignment vertical="center"/>
    </xf>
    <xf numFmtId="0" fontId="0" fillId="3" borderId="48" xfId="0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57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 wrapText="1"/>
    </xf>
    <xf numFmtId="0" fontId="0" fillId="3" borderId="9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9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0" borderId="95" xfId="0" applyFont="1" applyFill="1" applyBorder="1" applyAlignment="1">
      <alignment vertical="center"/>
    </xf>
    <xf numFmtId="0" fontId="0" fillId="0" borderId="96" xfId="0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1" fillId="2" borderId="0" xfId="0" applyFont="1" applyFill="1" applyAlignment="1"/>
    <xf numFmtId="0" fontId="6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4" fillId="2" borderId="0" xfId="0" applyFont="1" applyFill="1"/>
    <xf numFmtId="0" fontId="0" fillId="2" borderId="16" xfId="0" applyFont="1" applyFill="1" applyBorder="1" applyAlignment="1">
      <alignment horizontal="center" vertical="center"/>
    </xf>
    <xf numFmtId="0" fontId="0" fillId="2" borderId="75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vertical="center" wrapText="1"/>
    </xf>
    <xf numFmtId="0" fontId="3" fillId="2" borderId="82" xfId="0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25" fillId="2" borderId="0" xfId="0" applyFont="1" applyFill="1" applyAlignment="1">
      <alignment horizontal="right"/>
    </xf>
    <xf numFmtId="0" fontId="0" fillId="0" borderId="36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101" xfId="0" applyFont="1" applyFill="1" applyBorder="1" applyAlignment="1">
      <alignment horizontal="center" vertical="center"/>
    </xf>
    <xf numFmtId="0" fontId="0" fillId="0" borderId="105" xfId="0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10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102" xfId="0" applyFont="1" applyFill="1" applyBorder="1" applyAlignment="1">
      <alignment horizontal="center" vertical="center"/>
    </xf>
    <xf numFmtId="0" fontId="0" fillId="0" borderId="103" xfId="0" applyFont="1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09" xfId="0" applyFont="1" applyFill="1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center" vertical="center"/>
    </xf>
    <xf numFmtId="0" fontId="0" fillId="0" borderId="112" xfId="0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5"/>
  <sheetViews>
    <sheetView zoomScale="91" zoomScaleNormal="91" zoomScaleSheetLayoutView="130" workbookViewId="0">
      <selection activeCell="F3" sqref="F3"/>
    </sheetView>
  </sheetViews>
  <sheetFormatPr baseColWidth="10" defaultColWidth="9.1640625" defaultRowHeight="13"/>
  <cols>
    <col min="1" max="1" width="4.83203125" style="1" customWidth="1"/>
    <col min="2" max="2" width="40.6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8320312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 customHeight="1">
      <c r="A2" s="2" t="s">
        <v>0</v>
      </c>
      <c r="F2" s="4" t="s">
        <v>253</v>
      </c>
      <c r="J2" s="2"/>
      <c r="K2" s="294" t="s">
        <v>250</v>
      </c>
      <c r="L2" s="294"/>
    </row>
    <row r="3" spans="1:12" s="3" customFormat="1" ht="18" customHeight="1">
      <c r="A3" s="2" t="s">
        <v>1</v>
      </c>
      <c r="L3" s="49"/>
    </row>
    <row r="4" spans="1:12" s="6" customFormat="1" ht="39" customHeight="1">
      <c r="A4" s="5" t="s">
        <v>2</v>
      </c>
      <c r="L4" s="7" t="s">
        <v>77</v>
      </c>
    </row>
    <row r="5" spans="1:12" s="6" customFormat="1" ht="31.5" customHeight="1">
      <c r="A5" s="57" t="s">
        <v>77</v>
      </c>
      <c r="C5" s="6" t="s">
        <v>203</v>
      </c>
      <c r="E5" s="8"/>
      <c r="L5" s="7"/>
    </row>
    <row r="6" spans="1:12" s="6" customFormat="1" ht="14.25" customHeight="1">
      <c r="A6" s="5"/>
      <c r="E6" s="8"/>
      <c r="L6" s="7"/>
    </row>
    <row r="7" spans="1:12" s="6" customFormat="1" ht="15.75" customHeight="1">
      <c r="A7" s="282" t="s">
        <v>251</v>
      </c>
      <c r="B7" s="283"/>
      <c r="C7" s="284"/>
      <c r="D7" s="283"/>
      <c r="E7" s="283"/>
      <c r="F7" s="283"/>
      <c r="G7" s="283"/>
    </row>
    <row r="8" spans="1:12" s="3" customFormat="1" ht="16">
      <c r="A8" s="285" t="s">
        <v>252</v>
      </c>
      <c r="B8" s="286"/>
      <c r="C8" s="286"/>
      <c r="D8" s="286"/>
      <c r="E8" s="286"/>
      <c r="F8" s="286"/>
      <c r="G8" s="286"/>
    </row>
    <row r="9" spans="1:12" ht="12.75" customHeight="1"/>
    <row r="10" spans="1:12" ht="14" customHeight="1" thickBot="1">
      <c r="A10" s="9"/>
      <c r="B10" s="10"/>
      <c r="C10" s="10"/>
      <c r="D10" s="10"/>
      <c r="E10" s="10"/>
      <c r="F10" s="11" t="s">
        <v>3</v>
      </c>
      <c r="G10" s="10"/>
      <c r="H10" s="214" t="s">
        <v>4</v>
      </c>
      <c r="I10" s="10"/>
      <c r="J10" s="10"/>
      <c r="K10" s="12" t="s">
        <v>5</v>
      </c>
      <c r="L10" s="13"/>
    </row>
    <row r="11" spans="1:12">
      <c r="A11" s="295" t="s">
        <v>6</v>
      </c>
      <c r="B11" s="297" t="s">
        <v>7</v>
      </c>
      <c r="C11" s="297" t="s">
        <v>8</v>
      </c>
      <c r="D11" s="15"/>
      <c r="E11" s="15" t="s">
        <v>9</v>
      </c>
      <c r="F11" s="15"/>
      <c r="G11" s="15"/>
      <c r="H11" s="15"/>
      <c r="I11" s="16"/>
      <c r="J11" s="14" t="s">
        <v>10</v>
      </c>
      <c r="K11" s="14" t="s">
        <v>11</v>
      </c>
      <c r="L11" s="299" t="s">
        <v>12</v>
      </c>
    </row>
    <row r="12" spans="1:12" ht="14" thickBot="1">
      <c r="A12" s="296"/>
      <c r="B12" s="298"/>
      <c r="C12" s="298"/>
      <c r="D12" s="17" t="s">
        <v>13</v>
      </c>
      <c r="E12" s="17" t="s">
        <v>14</v>
      </c>
      <c r="F12" s="17" t="s">
        <v>15</v>
      </c>
      <c r="G12" s="17" t="s">
        <v>16</v>
      </c>
      <c r="H12" s="17" t="s">
        <v>17</v>
      </c>
      <c r="I12" s="17" t="s">
        <v>18</v>
      </c>
      <c r="J12" s="17" t="s">
        <v>19</v>
      </c>
      <c r="K12" s="41" t="s">
        <v>95</v>
      </c>
      <c r="L12" s="300"/>
    </row>
    <row r="13" spans="1:12" ht="20" customHeight="1">
      <c r="A13" s="97">
        <v>1</v>
      </c>
      <c r="B13" s="101" t="s">
        <v>20</v>
      </c>
      <c r="C13" s="84" t="s">
        <v>96</v>
      </c>
      <c r="D13" s="75"/>
      <c r="E13" s="75">
        <v>2</v>
      </c>
      <c r="F13" s="75"/>
      <c r="G13" s="75"/>
      <c r="H13" s="75"/>
      <c r="I13" s="75"/>
      <c r="J13" s="75">
        <f>SUM(D13:I13)*15</f>
        <v>30</v>
      </c>
      <c r="K13" s="75">
        <v>2</v>
      </c>
      <c r="L13" s="79">
        <v>8</v>
      </c>
    </row>
    <row r="14" spans="1:12" ht="20" customHeight="1">
      <c r="A14" s="98">
        <v>2</v>
      </c>
      <c r="B14" s="102" t="s">
        <v>21</v>
      </c>
      <c r="C14" s="96" t="s">
        <v>97</v>
      </c>
      <c r="D14" s="76"/>
      <c r="E14" s="76">
        <v>2</v>
      </c>
      <c r="F14" s="76"/>
      <c r="G14" s="76"/>
      <c r="H14" s="76"/>
      <c r="I14" s="76"/>
      <c r="J14" s="77">
        <f>SUM(D14:I14)*15</f>
        <v>30</v>
      </c>
      <c r="K14" s="76">
        <v>1</v>
      </c>
      <c r="L14" s="80">
        <v>11</v>
      </c>
    </row>
    <row r="15" spans="1:12" ht="20" customHeight="1">
      <c r="A15" s="99">
        <v>3</v>
      </c>
      <c r="B15" s="103" t="s">
        <v>22</v>
      </c>
      <c r="C15" s="86" t="s">
        <v>98</v>
      </c>
      <c r="D15" s="76">
        <v>2</v>
      </c>
      <c r="E15" s="76">
        <v>2</v>
      </c>
      <c r="F15" s="76"/>
      <c r="G15" s="76"/>
      <c r="H15" s="76"/>
      <c r="I15" s="76"/>
      <c r="J15" s="77">
        <f>SUM(D15:I15)*15</f>
        <v>60</v>
      </c>
      <c r="K15" s="76">
        <v>5</v>
      </c>
      <c r="L15" s="80">
        <v>9</v>
      </c>
    </row>
    <row r="16" spans="1:12" ht="20" customHeight="1">
      <c r="A16" s="98">
        <v>4</v>
      </c>
      <c r="B16" s="103" t="s">
        <v>211</v>
      </c>
      <c r="C16" s="86" t="s">
        <v>99</v>
      </c>
      <c r="D16" s="76">
        <v>2</v>
      </c>
      <c r="E16" s="76">
        <v>1</v>
      </c>
      <c r="F16" s="76"/>
      <c r="G16" s="76"/>
      <c r="H16" s="76"/>
      <c r="I16" s="76"/>
      <c r="J16" s="77">
        <f t="shared" ref="J16:J22" si="0">SUM(D16:I16)*15</f>
        <v>45</v>
      </c>
      <c r="K16" s="76">
        <v>4</v>
      </c>
      <c r="L16" s="80">
        <v>10</v>
      </c>
    </row>
    <row r="17" spans="1:12" ht="20" customHeight="1">
      <c r="A17" s="99">
        <v>5</v>
      </c>
      <c r="B17" s="104" t="s">
        <v>84</v>
      </c>
      <c r="C17" s="84" t="s">
        <v>100</v>
      </c>
      <c r="D17" s="75">
        <v>2</v>
      </c>
      <c r="E17" s="75"/>
      <c r="F17" s="75">
        <v>1</v>
      </c>
      <c r="G17" s="75"/>
      <c r="H17" s="75"/>
      <c r="I17" s="75"/>
      <c r="J17" s="77">
        <f t="shared" si="0"/>
        <v>45</v>
      </c>
      <c r="K17" s="75">
        <v>4</v>
      </c>
      <c r="L17" s="79">
        <v>21</v>
      </c>
    </row>
    <row r="18" spans="1:12" ht="20" customHeight="1">
      <c r="A18" s="99">
        <v>6</v>
      </c>
      <c r="B18" s="103" t="s">
        <v>205</v>
      </c>
      <c r="C18" s="86" t="s">
        <v>235</v>
      </c>
      <c r="D18" s="76">
        <v>1</v>
      </c>
      <c r="E18" s="76"/>
      <c r="F18" s="76"/>
      <c r="G18" s="76">
        <v>2</v>
      </c>
      <c r="H18" s="76"/>
      <c r="I18" s="76"/>
      <c r="J18" s="77">
        <f t="shared" si="0"/>
        <v>45</v>
      </c>
      <c r="K18" s="76">
        <v>3</v>
      </c>
      <c r="L18" s="81">
        <v>7</v>
      </c>
    </row>
    <row r="19" spans="1:12" ht="20" customHeight="1">
      <c r="A19" s="99">
        <v>7</v>
      </c>
      <c r="B19" s="104" t="s">
        <v>25</v>
      </c>
      <c r="C19" s="84" t="s">
        <v>220</v>
      </c>
      <c r="D19" s="75">
        <v>2</v>
      </c>
      <c r="E19" s="75"/>
      <c r="F19" s="75"/>
      <c r="G19" s="75">
        <v>1</v>
      </c>
      <c r="H19" s="75"/>
      <c r="I19" s="75"/>
      <c r="J19" s="77">
        <f t="shared" si="0"/>
        <v>45</v>
      </c>
      <c r="K19" s="75">
        <v>3</v>
      </c>
      <c r="L19" s="82">
        <v>4</v>
      </c>
    </row>
    <row r="20" spans="1:12" ht="20" customHeight="1">
      <c r="A20" s="239">
        <v>8</v>
      </c>
      <c r="B20" s="240" t="s">
        <v>23</v>
      </c>
      <c r="C20" s="225" t="s">
        <v>101</v>
      </c>
      <c r="D20" s="226">
        <v>1</v>
      </c>
      <c r="E20" s="226"/>
      <c r="F20" s="226"/>
      <c r="G20" s="226">
        <v>1</v>
      </c>
      <c r="H20" s="226">
        <v>1</v>
      </c>
      <c r="I20" s="226"/>
      <c r="J20" s="235">
        <f t="shared" si="0"/>
        <v>45</v>
      </c>
      <c r="K20" s="226">
        <v>4</v>
      </c>
      <c r="L20" s="241">
        <v>6</v>
      </c>
    </row>
    <row r="21" spans="1:12" ht="20" customHeight="1">
      <c r="A21" s="99">
        <v>9</v>
      </c>
      <c r="B21" s="102" t="s">
        <v>24</v>
      </c>
      <c r="C21" s="86" t="s">
        <v>102</v>
      </c>
      <c r="D21" s="76">
        <v>1</v>
      </c>
      <c r="E21" s="76"/>
      <c r="F21" s="76"/>
      <c r="G21" s="76">
        <v>2</v>
      </c>
      <c r="H21" s="76"/>
      <c r="I21" s="76"/>
      <c r="J21" s="77">
        <f t="shared" si="0"/>
        <v>45</v>
      </c>
      <c r="K21" s="76">
        <v>3</v>
      </c>
      <c r="L21" s="80">
        <v>2</v>
      </c>
    </row>
    <row r="22" spans="1:12" ht="20" customHeight="1" thickBot="1">
      <c r="A22" s="242">
        <v>10</v>
      </c>
      <c r="B22" s="243" t="s">
        <v>233</v>
      </c>
      <c r="C22" s="244" t="s">
        <v>103</v>
      </c>
      <c r="D22" s="245">
        <v>1</v>
      </c>
      <c r="E22" s="245"/>
      <c r="F22" s="245"/>
      <c r="G22" s="245"/>
      <c r="H22" s="245"/>
      <c r="I22" s="245"/>
      <c r="J22" s="246">
        <f t="shared" si="0"/>
        <v>15</v>
      </c>
      <c r="K22" s="245">
        <v>1</v>
      </c>
      <c r="L22" s="247">
        <v>6</v>
      </c>
    </row>
    <row r="23" spans="1:12" ht="20" customHeight="1" thickBot="1">
      <c r="C23" s="105" t="s">
        <v>26</v>
      </c>
      <c r="D23" s="78">
        <f t="shared" ref="D23:K23" si="1">SUM(D13:D22)</f>
        <v>12</v>
      </c>
      <c r="E23" s="78">
        <f t="shared" si="1"/>
        <v>7</v>
      </c>
      <c r="F23" s="78">
        <f t="shared" si="1"/>
        <v>1</v>
      </c>
      <c r="G23" s="78">
        <f t="shared" si="1"/>
        <v>6</v>
      </c>
      <c r="H23" s="78">
        <f t="shared" si="1"/>
        <v>1</v>
      </c>
      <c r="I23" s="78">
        <f t="shared" si="1"/>
        <v>0</v>
      </c>
      <c r="J23" s="78">
        <f t="shared" si="1"/>
        <v>405</v>
      </c>
      <c r="K23" s="78">
        <f t="shared" si="1"/>
        <v>30</v>
      </c>
      <c r="L23" s="13"/>
    </row>
    <row r="24" spans="1:12" ht="30" customHeight="1" thickBot="1"/>
    <row r="25" spans="1:12" ht="14" customHeight="1" thickBot="1">
      <c r="A25" s="58"/>
      <c r="B25" s="59"/>
      <c r="C25" s="59"/>
      <c r="D25" s="59"/>
      <c r="E25" s="59"/>
      <c r="F25" s="60" t="s">
        <v>3</v>
      </c>
      <c r="G25" s="59"/>
      <c r="H25" s="215" t="s">
        <v>27</v>
      </c>
      <c r="I25" s="59"/>
      <c r="J25" s="59"/>
      <c r="K25" s="61" t="s">
        <v>5</v>
      </c>
      <c r="L25" s="62"/>
    </row>
    <row r="26" spans="1:12">
      <c r="A26" s="301" t="s">
        <v>6</v>
      </c>
      <c r="B26" s="297" t="s">
        <v>7</v>
      </c>
      <c r="C26" s="297" t="s">
        <v>8</v>
      </c>
      <c r="D26" s="15"/>
      <c r="E26" s="15" t="s">
        <v>9</v>
      </c>
      <c r="F26" s="15"/>
      <c r="G26" s="15"/>
      <c r="H26" s="15"/>
      <c r="I26" s="16"/>
      <c r="J26" s="14" t="s">
        <v>10</v>
      </c>
      <c r="K26" s="14" t="s">
        <v>11</v>
      </c>
      <c r="L26" s="304" t="s">
        <v>12</v>
      </c>
    </row>
    <row r="27" spans="1:12" ht="14" thickBot="1">
      <c r="A27" s="302"/>
      <c r="B27" s="303"/>
      <c r="C27" s="303"/>
      <c r="D27" s="14" t="s">
        <v>13</v>
      </c>
      <c r="E27" s="14" t="s">
        <v>14</v>
      </c>
      <c r="F27" s="14" t="s">
        <v>15</v>
      </c>
      <c r="G27" s="14" t="s">
        <v>16</v>
      </c>
      <c r="H27" s="14" t="s">
        <v>17</v>
      </c>
      <c r="I27" s="14" t="s">
        <v>18</v>
      </c>
      <c r="J27" s="14" t="s">
        <v>19</v>
      </c>
      <c r="K27" s="42" t="s">
        <v>95</v>
      </c>
      <c r="L27" s="305"/>
    </row>
    <row r="28" spans="1:12" ht="20" customHeight="1">
      <c r="A28" s="152">
        <v>1</v>
      </c>
      <c r="B28" s="153" t="s">
        <v>28</v>
      </c>
      <c r="C28" s="154" t="s">
        <v>104</v>
      </c>
      <c r="D28" s="155"/>
      <c r="E28" s="155">
        <v>2</v>
      </c>
      <c r="F28" s="155"/>
      <c r="G28" s="155"/>
      <c r="H28" s="155"/>
      <c r="I28" s="155"/>
      <c r="J28" s="124">
        <f t="shared" ref="J28:J37" si="2">SUM(D28:I28)*15</f>
        <v>30</v>
      </c>
      <c r="K28" s="155">
        <v>2</v>
      </c>
      <c r="L28" s="156">
        <v>8</v>
      </c>
    </row>
    <row r="29" spans="1:12" ht="20" customHeight="1">
      <c r="A29" s="71">
        <v>2</v>
      </c>
      <c r="B29" s="101" t="s">
        <v>29</v>
      </c>
      <c r="C29" s="84" t="s">
        <v>105</v>
      </c>
      <c r="D29" s="75">
        <v>1</v>
      </c>
      <c r="E29" s="75">
        <v>1</v>
      </c>
      <c r="F29" s="75"/>
      <c r="G29" s="75"/>
      <c r="H29" s="75"/>
      <c r="I29" s="75"/>
      <c r="J29" s="85">
        <f t="shared" si="2"/>
        <v>30</v>
      </c>
      <c r="K29" s="75">
        <v>4</v>
      </c>
      <c r="L29" s="82">
        <v>9</v>
      </c>
    </row>
    <row r="30" spans="1:12" ht="20" customHeight="1">
      <c r="A30" s="107">
        <v>3</v>
      </c>
      <c r="B30" s="102" t="s">
        <v>30</v>
      </c>
      <c r="C30" s="86" t="s">
        <v>106</v>
      </c>
      <c r="D30" s="76"/>
      <c r="E30" s="76">
        <v>2</v>
      </c>
      <c r="F30" s="76"/>
      <c r="G30" s="76"/>
      <c r="H30" s="76"/>
      <c r="I30" s="76"/>
      <c r="J30" s="77">
        <f t="shared" si="2"/>
        <v>30</v>
      </c>
      <c r="K30" s="76">
        <v>1</v>
      </c>
      <c r="L30" s="81">
        <v>11</v>
      </c>
    </row>
    <row r="31" spans="1:12" ht="20" customHeight="1">
      <c r="A31" s="71">
        <v>4</v>
      </c>
      <c r="B31" s="103" t="s">
        <v>80</v>
      </c>
      <c r="C31" s="86" t="s">
        <v>236</v>
      </c>
      <c r="D31" s="76">
        <v>1</v>
      </c>
      <c r="E31" s="76"/>
      <c r="F31" s="76"/>
      <c r="G31" s="76"/>
      <c r="H31" s="76">
        <v>2</v>
      </c>
      <c r="I31" s="76"/>
      <c r="J31" s="77">
        <f>SUM(D31:I31)*15</f>
        <v>45</v>
      </c>
      <c r="K31" s="76">
        <v>3</v>
      </c>
      <c r="L31" s="81">
        <v>7</v>
      </c>
    </row>
    <row r="32" spans="1:12" ht="20" customHeight="1">
      <c r="A32" s="107">
        <v>5</v>
      </c>
      <c r="B32" s="108" t="s">
        <v>215</v>
      </c>
      <c r="C32" s="86" t="s">
        <v>221</v>
      </c>
      <c r="D32" s="76">
        <v>2</v>
      </c>
      <c r="E32" s="76">
        <v>2</v>
      </c>
      <c r="F32" s="76"/>
      <c r="G32" s="76"/>
      <c r="H32" s="76"/>
      <c r="I32" s="76"/>
      <c r="J32" s="77">
        <f t="shared" si="2"/>
        <v>60</v>
      </c>
      <c r="K32" s="76">
        <v>4</v>
      </c>
      <c r="L32" s="81">
        <v>2</v>
      </c>
    </row>
    <row r="33" spans="1:12" ht="20" customHeight="1">
      <c r="A33" s="233">
        <v>6</v>
      </c>
      <c r="B33" s="234" t="s">
        <v>229</v>
      </c>
      <c r="C33" s="225" t="s">
        <v>222</v>
      </c>
      <c r="D33" s="226">
        <v>1</v>
      </c>
      <c r="E33" s="226"/>
      <c r="F33" s="226"/>
      <c r="G33" s="226"/>
      <c r="H33" s="226">
        <v>1</v>
      </c>
      <c r="I33" s="226"/>
      <c r="J33" s="235">
        <f t="shared" si="2"/>
        <v>30</v>
      </c>
      <c r="K33" s="226">
        <v>3</v>
      </c>
      <c r="L33" s="228">
        <v>6</v>
      </c>
    </row>
    <row r="34" spans="1:12" ht="20" customHeight="1">
      <c r="A34" s="231">
        <v>7</v>
      </c>
      <c r="B34" s="189" t="s">
        <v>31</v>
      </c>
      <c r="C34" s="195" t="s">
        <v>107</v>
      </c>
      <c r="D34" s="196">
        <v>2</v>
      </c>
      <c r="E34" s="196"/>
      <c r="F34" s="196">
        <v>2</v>
      </c>
      <c r="G34" s="196"/>
      <c r="H34" s="196"/>
      <c r="I34" s="196"/>
      <c r="J34" s="196">
        <f t="shared" si="2"/>
        <v>60</v>
      </c>
      <c r="K34" s="196">
        <v>4</v>
      </c>
      <c r="L34" s="232">
        <v>1</v>
      </c>
    </row>
    <row r="35" spans="1:12" ht="20" customHeight="1">
      <c r="A35" s="233">
        <v>8</v>
      </c>
      <c r="B35" s="189" t="s">
        <v>37</v>
      </c>
      <c r="C35" s="195" t="s">
        <v>223</v>
      </c>
      <c r="D35" s="196">
        <v>1</v>
      </c>
      <c r="E35" s="196"/>
      <c r="F35" s="196"/>
      <c r="G35" s="196"/>
      <c r="H35" s="196">
        <v>1</v>
      </c>
      <c r="I35" s="196"/>
      <c r="J35" s="196">
        <f t="shared" si="2"/>
        <v>30</v>
      </c>
      <c r="K35" s="196">
        <v>3</v>
      </c>
      <c r="L35" s="228">
        <v>4</v>
      </c>
    </row>
    <row r="36" spans="1:12" ht="20" customHeight="1">
      <c r="A36" s="231">
        <v>9</v>
      </c>
      <c r="B36" s="236" t="s">
        <v>41</v>
      </c>
      <c r="C36" s="237" t="s">
        <v>108</v>
      </c>
      <c r="D36" s="238">
        <v>1</v>
      </c>
      <c r="E36" s="238"/>
      <c r="F36" s="238"/>
      <c r="G36" s="238">
        <v>2</v>
      </c>
      <c r="H36" s="238"/>
      <c r="I36" s="238"/>
      <c r="J36" s="238">
        <f t="shared" si="2"/>
        <v>45</v>
      </c>
      <c r="K36" s="238">
        <v>3</v>
      </c>
      <c r="L36" s="232">
        <v>2</v>
      </c>
    </row>
    <row r="37" spans="1:12" ht="20" customHeight="1" thickBot="1">
      <c r="A37" s="248">
        <v>10</v>
      </c>
      <c r="B37" s="249" t="s">
        <v>87</v>
      </c>
      <c r="C37" s="250" t="s">
        <v>109</v>
      </c>
      <c r="D37" s="251">
        <v>2</v>
      </c>
      <c r="E37" s="251"/>
      <c r="F37" s="251"/>
      <c r="G37" s="251">
        <v>1</v>
      </c>
      <c r="H37" s="251"/>
      <c r="I37" s="251"/>
      <c r="J37" s="251">
        <f t="shared" si="2"/>
        <v>45</v>
      </c>
      <c r="K37" s="251">
        <v>3</v>
      </c>
      <c r="L37" s="252">
        <v>23</v>
      </c>
    </row>
    <row r="38" spans="1:12" ht="19.5" customHeight="1" thickBot="1">
      <c r="A38" s="111"/>
      <c r="B38" s="111"/>
      <c r="C38" s="92" t="s">
        <v>26</v>
      </c>
      <c r="D38" s="93">
        <f t="shared" ref="D38:K38" si="3">SUM(D28:D37)</f>
        <v>11</v>
      </c>
      <c r="E38" s="93">
        <f t="shared" si="3"/>
        <v>7</v>
      </c>
      <c r="F38" s="93">
        <f t="shared" si="3"/>
        <v>2</v>
      </c>
      <c r="G38" s="93">
        <f t="shared" si="3"/>
        <v>3</v>
      </c>
      <c r="H38" s="93">
        <f t="shared" si="3"/>
        <v>4</v>
      </c>
      <c r="I38" s="93">
        <f t="shared" si="3"/>
        <v>0</v>
      </c>
      <c r="J38" s="93">
        <f t="shared" si="3"/>
        <v>405</v>
      </c>
      <c r="K38" s="94">
        <f t="shared" si="3"/>
        <v>30</v>
      </c>
      <c r="L38" s="95"/>
    </row>
    <row r="39" spans="1:12" ht="29.25" customHeight="1" thickBot="1">
      <c r="B39" s="19"/>
    </row>
    <row r="40" spans="1:12" ht="14" customHeight="1" thickBot="1">
      <c r="A40" s="9"/>
      <c r="B40" s="10"/>
      <c r="C40" s="10"/>
      <c r="D40" s="10"/>
      <c r="E40" s="10"/>
      <c r="F40" s="11" t="s">
        <v>3</v>
      </c>
      <c r="G40" s="10"/>
      <c r="H40" s="214" t="s">
        <v>32</v>
      </c>
      <c r="I40" s="10"/>
      <c r="J40" s="10"/>
      <c r="K40" s="12" t="s">
        <v>5</v>
      </c>
      <c r="L40" s="13"/>
    </row>
    <row r="41" spans="1:12">
      <c r="A41" s="295" t="s">
        <v>6</v>
      </c>
      <c r="B41" s="297" t="s">
        <v>7</v>
      </c>
      <c r="C41" s="297" t="s">
        <v>8</v>
      </c>
      <c r="D41" s="15"/>
      <c r="E41" s="15" t="s">
        <v>9</v>
      </c>
      <c r="F41" s="15"/>
      <c r="G41" s="15"/>
      <c r="H41" s="15"/>
      <c r="I41" s="16"/>
      <c r="J41" s="14" t="s">
        <v>10</v>
      </c>
      <c r="K41" s="14" t="s">
        <v>11</v>
      </c>
      <c r="L41" s="299" t="s">
        <v>12</v>
      </c>
    </row>
    <row r="42" spans="1:12" ht="14" thickBot="1">
      <c r="A42" s="307"/>
      <c r="B42" s="308"/>
      <c r="C42" s="308"/>
      <c r="D42" s="14" t="s">
        <v>13</v>
      </c>
      <c r="E42" s="14" t="s">
        <v>14</v>
      </c>
      <c r="F42" s="14" t="s">
        <v>15</v>
      </c>
      <c r="G42" s="14" t="s">
        <v>16</v>
      </c>
      <c r="H42" s="14" t="s">
        <v>17</v>
      </c>
      <c r="I42" s="14" t="s">
        <v>18</v>
      </c>
      <c r="J42" s="14" t="s">
        <v>19</v>
      </c>
      <c r="K42" s="42" t="s">
        <v>95</v>
      </c>
      <c r="L42" s="306"/>
    </row>
    <row r="43" spans="1:12" ht="20" customHeight="1">
      <c r="A43" s="112">
        <v>1</v>
      </c>
      <c r="B43" s="113" t="s">
        <v>33</v>
      </c>
      <c r="C43" s="122" t="s">
        <v>110</v>
      </c>
      <c r="D43" s="123"/>
      <c r="E43" s="123">
        <v>2</v>
      </c>
      <c r="F43" s="123"/>
      <c r="G43" s="123"/>
      <c r="H43" s="123"/>
      <c r="I43" s="123"/>
      <c r="J43" s="124">
        <f t="shared" ref="J43:J49" si="4">SUM(D43:I43)*15</f>
        <v>30</v>
      </c>
      <c r="K43" s="123">
        <v>2</v>
      </c>
      <c r="L43" s="114">
        <v>8</v>
      </c>
    </row>
    <row r="44" spans="1:12" ht="20" customHeight="1">
      <c r="A44" s="107">
        <v>2</v>
      </c>
      <c r="B44" s="102" t="s">
        <v>34</v>
      </c>
      <c r="C44" s="86" t="s">
        <v>111</v>
      </c>
      <c r="D44" s="76">
        <v>2</v>
      </c>
      <c r="E44" s="76">
        <v>1</v>
      </c>
      <c r="F44" s="76"/>
      <c r="G44" s="76"/>
      <c r="H44" s="76"/>
      <c r="I44" s="76"/>
      <c r="J44" s="77">
        <f t="shared" si="4"/>
        <v>45</v>
      </c>
      <c r="K44" s="76">
        <v>3</v>
      </c>
      <c r="L44" s="81">
        <v>7</v>
      </c>
    </row>
    <row r="45" spans="1:12" ht="20" customHeight="1">
      <c r="A45" s="107">
        <v>3</v>
      </c>
      <c r="B45" s="102" t="s">
        <v>35</v>
      </c>
      <c r="C45" s="86" t="s">
        <v>112</v>
      </c>
      <c r="D45" s="76">
        <v>2</v>
      </c>
      <c r="E45" s="76">
        <v>2</v>
      </c>
      <c r="F45" s="76"/>
      <c r="G45" s="76"/>
      <c r="H45" s="76">
        <v>2</v>
      </c>
      <c r="I45" s="76"/>
      <c r="J45" s="77">
        <f t="shared" si="4"/>
        <v>90</v>
      </c>
      <c r="K45" s="76">
        <v>6</v>
      </c>
      <c r="L45" s="81">
        <v>1</v>
      </c>
    </row>
    <row r="46" spans="1:12" ht="20" customHeight="1">
      <c r="A46" s="107">
        <v>4</v>
      </c>
      <c r="B46" s="102" t="s">
        <v>36</v>
      </c>
      <c r="C46" s="86" t="s">
        <v>113</v>
      </c>
      <c r="D46" s="76">
        <v>1</v>
      </c>
      <c r="E46" s="76"/>
      <c r="F46" s="76">
        <v>2</v>
      </c>
      <c r="G46" s="76"/>
      <c r="H46" s="76"/>
      <c r="I46" s="76"/>
      <c r="J46" s="77">
        <f t="shared" si="4"/>
        <v>45</v>
      </c>
      <c r="K46" s="76">
        <v>4</v>
      </c>
      <c r="L46" s="81">
        <v>1</v>
      </c>
    </row>
    <row r="47" spans="1:12" ht="20" customHeight="1">
      <c r="A47" s="107">
        <v>5</v>
      </c>
      <c r="B47" s="108" t="s">
        <v>88</v>
      </c>
      <c r="C47" s="86" t="s">
        <v>114</v>
      </c>
      <c r="D47" s="76">
        <v>1</v>
      </c>
      <c r="E47" s="76"/>
      <c r="F47" s="76"/>
      <c r="G47" s="76"/>
      <c r="H47" s="76">
        <v>1</v>
      </c>
      <c r="I47" s="76"/>
      <c r="J47" s="77">
        <f t="shared" si="4"/>
        <v>30</v>
      </c>
      <c r="K47" s="76">
        <v>2</v>
      </c>
      <c r="L47" s="81">
        <v>5</v>
      </c>
    </row>
    <row r="48" spans="1:12" ht="20" customHeight="1">
      <c r="A48" s="107">
        <v>6</v>
      </c>
      <c r="B48" s="109" t="s">
        <v>234</v>
      </c>
      <c r="C48" s="125" t="s">
        <v>224</v>
      </c>
      <c r="D48" s="126">
        <v>2</v>
      </c>
      <c r="E48" s="126"/>
      <c r="F48" s="126">
        <v>1</v>
      </c>
      <c r="G48" s="126"/>
      <c r="H48" s="126">
        <v>2</v>
      </c>
      <c r="I48" s="126"/>
      <c r="J48" s="126">
        <f t="shared" si="4"/>
        <v>75</v>
      </c>
      <c r="K48" s="126">
        <v>6</v>
      </c>
      <c r="L48" s="116">
        <v>2</v>
      </c>
    </row>
    <row r="49" spans="1:12" ht="20" customHeight="1">
      <c r="A49" s="231">
        <v>7</v>
      </c>
      <c r="B49" s="230" t="s">
        <v>230</v>
      </c>
      <c r="C49" s="195" t="s">
        <v>225</v>
      </c>
      <c r="D49" s="196">
        <v>2</v>
      </c>
      <c r="E49" s="196"/>
      <c r="F49" s="196">
        <v>1</v>
      </c>
      <c r="G49" s="196"/>
      <c r="H49" s="196">
        <v>1</v>
      </c>
      <c r="I49" s="196"/>
      <c r="J49" s="196">
        <f t="shared" si="4"/>
        <v>60</v>
      </c>
      <c r="K49" s="196">
        <v>5</v>
      </c>
      <c r="L49" s="232">
        <v>6</v>
      </c>
    </row>
    <row r="50" spans="1:12" ht="20" customHeight="1" thickBot="1">
      <c r="A50" s="253">
        <v>8</v>
      </c>
      <c r="B50" s="254" t="s">
        <v>85</v>
      </c>
      <c r="C50" s="255" t="s">
        <v>170</v>
      </c>
      <c r="D50" s="256">
        <v>2</v>
      </c>
      <c r="E50" s="256"/>
      <c r="F50" s="256"/>
      <c r="G50" s="256"/>
      <c r="H50" s="256"/>
      <c r="I50" s="256"/>
      <c r="J50" s="257">
        <v>30</v>
      </c>
      <c r="K50" s="256">
        <v>2</v>
      </c>
      <c r="L50" s="258"/>
    </row>
    <row r="51" spans="1:12" ht="20" customHeight="1" thickBot="1">
      <c r="A51" s="111"/>
      <c r="B51" s="111"/>
      <c r="C51" s="121" t="s">
        <v>26</v>
      </c>
      <c r="D51" s="129">
        <f t="shared" ref="D51:K51" si="5">SUM(D43:D50)</f>
        <v>12</v>
      </c>
      <c r="E51" s="129">
        <f t="shared" si="5"/>
        <v>5</v>
      </c>
      <c r="F51" s="129">
        <f t="shared" si="5"/>
        <v>4</v>
      </c>
      <c r="G51" s="129">
        <f t="shared" si="5"/>
        <v>0</v>
      </c>
      <c r="H51" s="129">
        <f t="shared" si="5"/>
        <v>6</v>
      </c>
      <c r="I51" s="129">
        <f t="shared" si="5"/>
        <v>0</v>
      </c>
      <c r="J51" s="129">
        <f t="shared" si="5"/>
        <v>405</v>
      </c>
      <c r="K51" s="129">
        <f t="shared" si="5"/>
        <v>30</v>
      </c>
      <c r="L51" s="130"/>
    </row>
    <row r="52" spans="1:12" ht="29.25" customHeight="1" thickBot="1"/>
    <row r="53" spans="1:12" ht="14" customHeight="1" thickBot="1">
      <c r="A53" s="63"/>
      <c r="B53" s="64"/>
      <c r="C53" s="64"/>
      <c r="D53" s="64"/>
      <c r="E53" s="64"/>
      <c r="F53" s="65" t="s">
        <v>3</v>
      </c>
      <c r="G53" s="64"/>
      <c r="H53" s="216" t="s">
        <v>38</v>
      </c>
      <c r="I53" s="64"/>
      <c r="J53" s="64"/>
      <c r="K53" s="66" t="s">
        <v>5</v>
      </c>
      <c r="L53" s="67"/>
    </row>
    <row r="54" spans="1:12">
      <c r="A54" s="312" t="s">
        <v>6</v>
      </c>
      <c r="B54" s="311" t="s">
        <v>7</v>
      </c>
      <c r="C54" s="311" t="s">
        <v>8</v>
      </c>
      <c r="D54" s="69"/>
      <c r="E54" s="69" t="s">
        <v>9</v>
      </c>
      <c r="F54" s="69"/>
      <c r="G54" s="69"/>
      <c r="H54" s="69"/>
      <c r="I54" s="70"/>
      <c r="J54" s="68" t="s">
        <v>10</v>
      </c>
      <c r="K54" s="68" t="s">
        <v>11</v>
      </c>
      <c r="L54" s="309" t="s">
        <v>12</v>
      </c>
    </row>
    <row r="55" spans="1:12" ht="14" thickBot="1">
      <c r="A55" s="313"/>
      <c r="B55" s="308"/>
      <c r="C55" s="308"/>
      <c r="D55" s="14" t="s">
        <v>13</v>
      </c>
      <c r="E55" s="14" t="s">
        <v>14</v>
      </c>
      <c r="F55" s="14" t="s">
        <v>15</v>
      </c>
      <c r="G55" s="14" t="s">
        <v>16</v>
      </c>
      <c r="H55" s="14" t="s">
        <v>17</v>
      </c>
      <c r="I55" s="14" t="s">
        <v>18</v>
      </c>
      <c r="J55" s="14" t="s">
        <v>19</v>
      </c>
      <c r="K55" s="42" t="s">
        <v>95</v>
      </c>
      <c r="L55" s="310"/>
    </row>
    <row r="56" spans="1:12" ht="20" customHeight="1">
      <c r="A56" s="112">
        <v>1</v>
      </c>
      <c r="B56" s="113" t="s">
        <v>39</v>
      </c>
      <c r="C56" s="122" t="s">
        <v>115</v>
      </c>
      <c r="D56" s="123"/>
      <c r="E56" s="123">
        <v>2</v>
      </c>
      <c r="F56" s="123"/>
      <c r="G56" s="123"/>
      <c r="H56" s="123"/>
      <c r="I56" s="123"/>
      <c r="J56" s="124">
        <f t="shared" ref="J56:J62" si="6">SUM(D56:I56)*15</f>
        <v>30</v>
      </c>
      <c r="K56" s="123">
        <v>2</v>
      </c>
      <c r="L56" s="114">
        <v>8</v>
      </c>
    </row>
    <row r="57" spans="1:12" ht="20" customHeight="1">
      <c r="A57" s="107">
        <v>2</v>
      </c>
      <c r="B57" s="103" t="s">
        <v>40</v>
      </c>
      <c r="C57" s="86" t="s">
        <v>116</v>
      </c>
      <c r="D57" s="76">
        <v>1</v>
      </c>
      <c r="E57" s="76"/>
      <c r="F57" s="76">
        <v>1</v>
      </c>
      <c r="G57" s="76"/>
      <c r="H57" s="76">
        <v>1</v>
      </c>
      <c r="I57" s="76"/>
      <c r="J57" s="77">
        <f t="shared" si="6"/>
        <v>45</v>
      </c>
      <c r="K57" s="76">
        <v>3</v>
      </c>
      <c r="L57" s="81">
        <v>5</v>
      </c>
    </row>
    <row r="58" spans="1:12" ht="30" customHeight="1">
      <c r="A58" s="107">
        <v>3</v>
      </c>
      <c r="B58" s="131" t="s">
        <v>216</v>
      </c>
      <c r="C58" s="86" t="s">
        <v>117</v>
      </c>
      <c r="D58" s="76">
        <v>2</v>
      </c>
      <c r="E58" s="76"/>
      <c r="F58" s="76">
        <v>1</v>
      </c>
      <c r="G58" s="76"/>
      <c r="H58" s="76">
        <v>2</v>
      </c>
      <c r="I58" s="76"/>
      <c r="J58" s="77">
        <f t="shared" si="6"/>
        <v>75</v>
      </c>
      <c r="K58" s="76">
        <v>6</v>
      </c>
      <c r="L58" s="116">
        <v>3</v>
      </c>
    </row>
    <row r="59" spans="1:12" ht="30" customHeight="1">
      <c r="A59" s="107">
        <v>4</v>
      </c>
      <c r="B59" s="117" t="s">
        <v>217</v>
      </c>
      <c r="C59" s="86" t="s">
        <v>120</v>
      </c>
      <c r="D59" s="76">
        <v>2</v>
      </c>
      <c r="E59" s="76"/>
      <c r="F59" s="76">
        <v>1</v>
      </c>
      <c r="G59" s="76"/>
      <c r="H59" s="76">
        <v>2</v>
      </c>
      <c r="I59" s="76"/>
      <c r="J59" s="77">
        <f t="shared" si="6"/>
        <v>75</v>
      </c>
      <c r="K59" s="76">
        <v>6</v>
      </c>
      <c r="L59" s="132">
        <v>3</v>
      </c>
    </row>
    <row r="60" spans="1:12" ht="19" customHeight="1">
      <c r="A60" s="107">
        <v>5</v>
      </c>
      <c r="B60" s="133" t="s">
        <v>82</v>
      </c>
      <c r="C60" s="139" t="s">
        <v>118</v>
      </c>
      <c r="D60" s="140">
        <v>2</v>
      </c>
      <c r="E60" s="140"/>
      <c r="F60" s="140"/>
      <c r="G60" s="140"/>
      <c r="H60" s="140">
        <v>2</v>
      </c>
      <c r="I60" s="140"/>
      <c r="J60" s="77">
        <f t="shared" si="6"/>
        <v>60</v>
      </c>
      <c r="K60" s="140">
        <v>5</v>
      </c>
      <c r="L60" s="135">
        <v>1</v>
      </c>
    </row>
    <row r="61" spans="1:12" ht="19" customHeight="1">
      <c r="A61" s="136">
        <v>6</v>
      </c>
      <c r="B61" s="118" t="s">
        <v>218</v>
      </c>
      <c r="C61" s="225" t="s">
        <v>246</v>
      </c>
      <c r="D61" s="76">
        <v>2</v>
      </c>
      <c r="E61" s="76">
        <v>2</v>
      </c>
      <c r="F61" s="76"/>
      <c r="G61" s="76"/>
      <c r="H61" s="76">
        <v>2</v>
      </c>
      <c r="I61" s="76"/>
      <c r="J61" s="77">
        <f t="shared" si="6"/>
        <v>90</v>
      </c>
      <c r="K61" s="76">
        <v>7</v>
      </c>
      <c r="L61" s="81">
        <v>2</v>
      </c>
    </row>
    <row r="62" spans="1:12" ht="19" customHeight="1" thickBot="1">
      <c r="A62" s="73">
        <v>7</v>
      </c>
      <c r="B62" s="137" t="s">
        <v>51</v>
      </c>
      <c r="C62" s="127" t="s">
        <v>119</v>
      </c>
      <c r="D62" s="128">
        <v>1</v>
      </c>
      <c r="E62" s="128"/>
      <c r="F62" s="128"/>
      <c r="G62" s="128"/>
      <c r="H62" s="128"/>
      <c r="I62" s="128"/>
      <c r="J62" s="141">
        <f t="shared" si="6"/>
        <v>15</v>
      </c>
      <c r="K62" s="128">
        <v>1</v>
      </c>
      <c r="L62" s="120">
        <v>1</v>
      </c>
    </row>
    <row r="63" spans="1:12" ht="20" customHeight="1" thickBot="1">
      <c r="A63" s="111"/>
      <c r="B63" s="111"/>
      <c r="C63" s="121" t="s">
        <v>26</v>
      </c>
      <c r="D63" s="129">
        <f t="shared" ref="D63:K63" si="7">SUM(D56:D62)</f>
        <v>10</v>
      </c>
      <c r="E63" s="129">
        <f t="shared" si="7"/>
        <v>4</v>
      </c>
      <c r="F63" s="129">
        <f t="shared" si="7"/>
        <v>3</v>
      </c>
      <c r="G63" s="129">
        <f t="shared" si="7"/>
        <v>0</v>
      </c>
      <c r="H63" s="129">
        <f t="shared" si="7"/>
        <v>9</v>
      </c>
      <c r="I63" s="129">
        <f t="shared" si="7"/>
        <v>0</v>
      </c>
      <c r="J63" s="129">
        <f t="shared" si="7"/>
        <v>390</v>
      </c>
      <c r="K63" s="129">
        <f t="shared" si="7"/>
        <v>30</v>
      </c>
      <c r="L63" s="130"/>
    </row>
    <row r="64" spans="1:12" ht="20" customHeight="1">
      <c r="C64" s="18"/>
      <c r="D64" s="19"/>
      <c r="E64" s="19"/>
      <c r="F64" s="19"/>
      <c r="G64" s="19"/>
      <c r="H64" s="19"/>
      <c r="I64" s="19"/>
      <c r="J64" s="19"/>
      <c r="K64" s="19"/>
      <c r="L64" s="19"/>
    </row>
    <row r="65" ht="9" customHeight="1"/>
  </sheetData>
  <mergeCells count="17">
    <mergeCell ref="L41:L42"/>
    <mergeCell ref="A41:A42"/>
    <mergeCell ref="B41:B42"/>
    <mergeCell ref="C41:C42"/>
    <mergeCell ref="L54:L55"/>
    <mergeCell ref="B54:B55"/>
    <mergeCell ref="C54:C55"/>
    <mergeCell ref="A54:A55"/>
    <mergeCell ref="K2:L2"/>
    <mergeCell ref="A11:A12"/>
    <mergeCell ref="B11:B12"/>
    <mergeCell ref="C11:C12"/>
    <mergeCell ref="L11:L12"/>
    <mergeCell ref="A26:A27"/>
    <mergeCell ref="B26:B27"/>
    <mergeCell ref="C26:C27"/>
    <mergeCell ref="L26:L27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="98" zoomScaleNormal="98" workbookViewId="0">
      <selection activeCell="E1" sqref="E1"/>
    </sheetView>
  </sheetViews>
  <sheetFormatPr baseColWidth="10" defaultColWidth="9.1640625" defaultRowHeight="13"/>
  <cols>
    <col min="1" max="1" width="4.83203125" style="1" customWidth="1"/>
    <col min="2" max="2" width="46.6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33203125" style="1" customWidth="1"/>
    <col min="12" max="16384" width="9.1640625" style="1"/>
  </cols>
  <sheetData>
    <row r="1" spans="1:12">
      <c r="E1" s="20" t="s">
        <v>254</v>
      </c>
    </row>
    <row r="2" spans="1:12" ht="14.25" customHeight="1" thickBot="1">
      <c r="B2" s="21"/>
      <c r="D2" s="21"/>
    </row>
    <row r="3" spans="1:12" ht="14" customHeight="1" thickBot="1">
      <c r="A3" s="9"/>
      <c r="B3" s="10"/>
      <c r="C3" s="10"/>
      <c r="D3" s="10"/>
      <c r="E3" s="10"/>
      <c r="F3" s="11" t="s">
        <v>3</v>
      </c>
      <c r="G3" s="10"/>
      <c r="H3" s="214" t="s">
        <v>42</v>
      </c>
      <c r="I3" s="10"/>
      <c r="J3" s="10"/>
      <c r="K3" s="12" t="s">
        <v>5</v>
      </c>
      <c r="L3" s="13"/>
    </row>
    <row r="4" spans="1:12">
      <c r="A4" s="295" t="s">
        <v>6</v>
      </c>
      <c r="B4" s="297" t="s">
        <v>7</v>
      </c>
      <c r="C4" s="297" t="s">
        <v>8</v>
      </c>
      <c r="D4" s="15"/>
      <c r="E4" s="15" t="s">
        <v>9</v>
      </c>
      <c r="F4" s="15"/>
      <c r="G4" s="15"/>
      <c r="H4" s="15"/>
      <c r="I4" s="16"/>
      <c r="J4" s="14" t="s">
        <v>10</v>
      </c>
      <c r="K4" s="14" t="s">
        <v>11</v>
      </c>
      <c r="L4" s="299" t="s">
        <v>12</v>
      </c>
    </row>
    <row r="5" spans="1:12" ht="14" thickBot="1">
      <c r="A5" s="296"/>
      <c r="B5" s="298"/>
      <c r="C5" s="298"/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17</v>
      </c>
      <c r="I5" s="17" t="s">
        <v>18</v>
      </c>
      <c r="J5" s="17" t="s">
        <v>19</v>
      </c>
      <c r="K5" s="41" t="s">
        <v>95</v>
      </c>
      <c r="L5" s="300"/>
    </row>
    <row r="6" spans="1:12" ht="20" customHeight="1">
      <c r="A6" s="98">
        <v>1</v>
      </c>
      <c r="B6" s="142" t="s">
        <v>89</v>
      </c>
      <c r="C6" s="86" t="s">
        <v>121</v>
      </c>
      <c r="D6" s="76"/>
      <c r="E6" s="76">
        <v>2</v>
      </c>
      <c r="F6" s="76"/>
      <c r="G6" s="76"/>
      <c r="H6" s="76"/>
      <c r="I6" s="76"/>
      <c r="J6" s="76">
        <f t="shared" ref="J6:J14" si="0">SUM(D6:I6)*15</f>
        <v>30</v>
      </c>
      <c r="K6" s="76">
        <v>2</v>
      </c>
      <c r="L6" s="80">
        <v>8</v>
      </c>
    </row>
    <row r="7" spans="1:12" ht="30" customHeight="1">
      <c r="A7" s="259">
        <v>2</v>
      </c>
      <c r="B7" s="260" t="s">
        <v>158</v>
      </c>
      <c r="C7" s="261" t="s">
        <v>122</v>
      </c>
      <c r="D7" s="262">
        <v>2</v>
      </c>
      <c r="E7" s="262"/>
      <c r="F7" s="262"/>
      <c r="G7" s="262"/>
      <c r="H7" s="262"/>
      <c r="I7" s="262"/>
      <c r="J7" s="245">
        <f t="shared" si="0"/>
        <v>30</v>
      </c>
      <c r="K7" s="262">
        <v>2</v>
      </c>
      <c r="L7" s="263">
        <v>22</v>
      </c>
    </row>
    <row r="8" spans="1:12" ht="20" customHeight="1">
      <c r="A8" s="143">
        <v>3</v>
      </c>
      <c r="B8" s="103" t="s">
        <v>83</v>
      </c>
      <c r="C8" s="84" t="s">
        <v>123</v>
      </c>
      <c r="D8" s="75">
        <v>2</v>
      </c>
      <c r="E8" s="75"/>
      <c r="F8" s="75"/>
      <c r="G8" s="75"/>
      <c r="H8" s="75">
        <v>2</v>
      </c>
      <c r="I8" s="75"/>
      <c r="J8" s="76">
        <f t="shared" si="0"/>
        <v>60</v>
      </c>
      <c r="K8" s="75">
        <v>5</v>
      </c>
      <c r="L8" s="79">
        <v>3</v>
      </c>
    </row>
    <row r="9" spans="1:12" ht="20" customHeight="1">
      <c r="A9" s="98">
        <v>4</v>
      </c>
      <c r="B9" s="115" t="s">
        <v>48</v>
      </c>
      <c r="C9" s="86" t="s">
        <v>124</v>
      </c>
      <c r="D9" s="76">
        <v>1</v>
      </c>
      <c r="E9" s="76"/>
      <c r="F9" s="76"/>
      <c r="G9" s="76"/>
      <c r="H9" s="76">
        <v>1</v>
      </c>
      <c r="I9" s="76"/>
      <c r="J9" s="76">
        <f t="shared" si="0"/>
        <v>30</v>
      </c>
      <c r="K9" s="76">
        <v>3</v>
      </c>
      <c r="L9" s="80">
        <v>3</v>
      </c>
    </row>
    <row r="10" spans="1:12" ht="20" customHeight="1">
      <c r="A10" s="98">
        <v>5</v>
      </c>
      <c r="B10" s="103" t="s">
        <v>213</v>
      </c>
      <c r="C10" s="86" t="s">
        <v>125</v>
      </c>
      <c r="D10" s="76">
        <v>2</v>
      </c>
      <c r="E10" s="76"/>
      <c r="F10" s="76"/>
      <c r="G10" s="76"/>
      <c r="H10" s="76">
        <v>2</v>
      </c>
      <c r="I10" s="76"/>
      <c r="J10" s="76">
        <f t="shared" si="0"/>
        <v>60</v>
      </c>
      <c r="K10" s="76">
        <v>4</v>
      </c>
      <c r="L10" s="80">
        <v>3</v>
      </c>
    </row>
    <row r="11" spans="1:12" ht="20" customHeight="1">
      <c r="A11" s="144">
        <v>6</v>
      </c>
      <c r="B11" s="118" t="s">
        <v>142</v>
      </c>
      <c r="C11" s="139" t="s">
        <v>126</v>
      </c>
      <c r="D11" s="76">
        <v>2</v>
      </c>
      <c r="E11" s="76"/>
      <c r="F11" s="76"/>
      <c r="G11" s="76"/>
      <c r="H11" s="76">
        <v>2</v>
      </c>
      <c r="I11" s="76"/>
      <c r="J11" s="76">
        <f t="shared" si="0"/>
        <v>60</v>
      </c>
      <c r="K11" s="76">
        <v>5</v>
      </c>
      <c r="L11" s="80">
        <v>1</v>
      </c>
    </row>
    <row r="12" spans="1:12" ht="20" customHeight="1">
      <c r="A12" s="144">
        <v>7</v>
      </c>
      <c r="B12" s="118" t="s">
        <v>214</v>
      </c>
      <c r="C12" s="139" t="s">
        <v>127</v>
      </c>
      <c r="D12" s="76">
        <v>1</v>
      </c>
      <c r="E12" s="76"/>
      <c r="F12" s="146"/>
      <c r="G12" s="76"/>
      <c r="H12" s="76"/>
      <c r="I12" s="76"/>
      <c r="J12" s="76">
        <f t="shared" si="0"/>
        <v>15</v>
      </c>
      <c r="K12" s="76">
        <v>1</v>
      </c>
      <c r="L12" s="80">
        <v>1</v>
      </c>
    </row>
    <row r="13" spans="1:12" ht="20" customHeight="1">
      <c r="A13" s="144">
        <v>8</v>
      </c>
      <c r="B13" s="117" t="s">
        <v>43</v>
      </c>
      <c r="C13" s="139" t="s">
        <v>128</v>
      </c>
      <c r="D13" s="76">
        <v>2</v>
      </c>
      <c r="E13" s="76"/>
      <c r="F13" s="146">
        <v>2</v>
      </c>
      <c r="G13" s="76"/>
      <c r="H13" s="76"/>
      <c r="I13" s="76"/>
      <c r="J13" s="76">
        <f t="shared" si="0"/>
        <v>60</v>
      </c>
      <c r="K13" s="76">
        <v>4</v>
      </c>
      <c r="L13" s="80">
        <v>4</v>
      </c>
    </row>
    <row r="14" spans="1:12" s="53" customFormat="1" ht="21" customHeight="1" thickBot="1">
      <c r="A14" s="100">
        <v>9</v>
      </c>
      <c r="B14" s="145" t="s">
        <v>212</v>
      </c>
      <c r="C14" s="147" t="s">
        <v>129</v>
      </c>
      <c r="D14" s="76">
        <v>2</v>
      </c>
      <c r="E14" s="76"/>
      <c r="F14" s="141"/>
      <c r="G14" s="76">
        <v>2</v>
      </c>
      <c r="H14" s="76"/>
      <c r="I14" s="76"/>
      <c r="J14" s="85">
        <f t="shared" si="0"/>
        <v>60</v>
      </c>
      <c r="K14" s="77">
        <v>4</v>
      </c>
      <c r="L14" s="80">
        <v>1</v>
      </c>
    </row>
    <row r="15" spans="1:12" ht="20" customHeight="1" thickBot="1">
      <c r="A15" s="111"/>
      <c r="B15" s="111"/>
      <c r="C15" s="105" t="s">
        <v>26</v>
      </c>
      <c r="D15" s="148">
        <f t="shared" ref="D15:K15" si="1">SUM(D6:D14)</f>
        <v>14</v>
      </c>
      <c r="E15" s="149">
        <f t="shared" si="1"/>
        <v>2</v>
      </c>
      <c r="F15" s="150">
        <f t="shared" si="1"/>
        <v>2</v>
      </c>
      <c r="G15" s="78">
        <f t="shared" si="1"/>
        <v>2</v>
      </c>
      <c r="H15" s="148">
        <f t="shared" si="1"/>
        <v>7</v>
      </c>
      <c r="I15" s="78">
        <f t="shared" si="1"/>
        <v>0</v>
      </c>
      <c r="J15" s="148">
        <f t="shared" si="1"/>
        <v>405</v>
      </c>
      <c r="K15" s="78">
        <f t="shared" si="1"/>
        <v>30</v>
      </c>
      <c r="L15" s="151"/>
    </row>
    <row r="16" spans="1:12" ht="23.25" customHeight="1">
      <c r="C16" s="18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15" customHeight="1">
      <c r="A17" s="21" t="s">
        <v>44</v>
      </c>
      <c r="B17" s="21"/>
      <c r="D17" s="21" t="s">
        <v>45</v>
      </c>
      <c r="F17" s="21"/>
    </row>
    <row r="18" spans="1:12" ht="13.5" customHeight="1" thickBot="1">
      <c r="A18" s="58"/>
      <c r="B18" s="59"/>
      <c r="C18" s="59"/>
      <c r="D18" s="59"/>
      <c r="E18" s="59"/>
      <c r="F18" s="60" t="s">
        <v>3</v>
      </c>
      <c r="G18" s="59"/>
      <c r="H18" s="215" t="s">
        <v>46</v>
      </c>
      <c r="I18" s="59"/>
      <c r="J18" s="59"/>
      <c r="K18" s="61" t="s">
        <v>5</v>
      </c>
      <c r="L18" s="62"/>
    </row>
    <row r="19" spans="1:12">
      <c r="A19" s="301" t="s">
        <v>6</v>
      </c>
      <c r="B19" s="297" t="s">
        <v>7</v>
      </c>
      <c r="C19" s="297" t="s">
        <v>8</v>
      </c>
      <c r="D19" s="15"/>
      <c r="E19" s="15" t="s">
        <v>9</v>
      </c>
      <c r="F19" s="15"/>
      <c r="G19" s="15"/>
      <c r="H19" s="15"/>
      <c r="I19" s="16"/>
      <c r="J19" s="14" t="s">
        <v>10</v>
      </c>
      <c r="K19" s="14" t="s">
        <v>11</v>
      </c>
      <c r="L19" s="304" t="s">
        <v>12</v>
      </c>
    </row>
    <row r="20" spans="1:12" ht="14" thickBot="1">
      <c r="A20" s="314"/>
      <c r="B20" s="298"/>
      <c r="C20" s="298"/>
      <c r="D20" s="17" t="s">
        <v>13</v>
      </c>
      <c r="E20" s="17" t="s">
        <v>14</v>
      </c>
      <c r="F20" s="17" t="s">
        <v>15</v>
      </c>
      <c r="G20" s="17" t="s">
        <v>16</v>
      </c>
      <c r="H20" s="17" t="s">
        <v>17</v>
      </c>
      <c r="I20" s="17" t="s">
        <v>18</v>
      </c>
      <c r="J20" s="17" t="s">
        <v>19</v>
      </c>
      <c r="K20" s="41" t="s">
        <v>95</v>
      </c>
      <c r="L20" s="315"/>
    </row>
    <row r="21" spans="1:12" ht="20" customHeight="1">
      <c r="A21" s="106">
        <v>1</v>
      </c>
      <c r="B21" s="157" t="s">
        <v>47</v>
      </c>
      <c r="C21" s="162" t="s">
        <v>130</v>
      </c>
      <c r="D21" s="83">
        <v>2</v>
      </c>
      <c r="E21" s="83"/>
      <c r="F21" s="83"/>
      <c r="G21" s="83"/>
      <c r="H21" s="83">
        <v>2</v>
      </c>
      <c r="I21" s="83"/>
      <c r="J21" s="76">
        <f>SUM(D21:I21)*15</f>
        <v>60</v>
      </c>
      <c r="K21" s="83">
        <v>3</v>
      </c>
      <c r="L21" s="158">
        <v>4</v>
      </c>
    </row>
    <row r="22" spans="1:12" ht="20" customHeight="1">
      <c r="A22" s="264">
        <v>2</v>
      </c>
      <c r="B22" s="265" t="s">
        <v>85</v>
      </c>
      <c r="C22" s="266" t="s">
        <v>171</v>
      </c>
      <c r="D22" s="267">
        <v>2</v>
      </c>
      <c r="E22" s="267"/>
      <c r="F22" s="267"/>
      <c r="G22" s="267"/>
      <c r="H22" s="267"/>
      <c r="I22" s="267"/>
      <c r="J22" s="245">
        <f>SUM(D22:I22)*15</f>
        <v>30</v>
      </c>
      <c r="K22" s="267">
        <v>2</v>
      </c>
      <c r="L22" s="268"/>
    </row>
    <row r="23" spans="1:12" s="52" customFormat="1" ht="21" customHeight="1">
      <c r="A23" s="269">
        <v>3</v>
      </c>
      <c r="B23" s="270" t="s">
        <v>91</v>
      </c>
      <c r="C23" s="271" t="s">
        <v>131</v>
      </c>
      <c r="D23" s="272">
        <v>2</v>
      </c>
      <c r="E23" s="272"/>
      <c r="F23" s="272"/>
      <c r="G23" s="272"/>
      <c r="H23" s="272"/>
      <c r="I23" s="272"/>
      <c r="J23" s="273">
        <f>SUM(D23:I23)*15</f>
        <v>30</v>
      </c>
      <c r="K23" s="272">
        <v>2</v>
      </c>
      <c r="L23" s="274"/>
    </row>
    <row r="24" spans="1:12" ht="20" customHeight="1">
      <c r="A24" s="71">
        <v>4</v>
      </c>
      <c r="B24" s="133" t="s">
        <v>206</v>
      </c>
      <c r="C24" s="84" t="s">
        <v>132</v>
      </c>
      <c r="D24" s="75"/>
      <c r="E24" s="75"/>
      <c r="F24" s="75"/>
      <c r="G24" s="75"/>
      <c r="H24" s="75"/>
      <c r="I24" s="75"/>
      <c r="J24" s="146"/>
      <c r="K24" s="75">
        <v>2</v>
      </c>
      <c r="L24" s="159">
        <v>4</v>
      </c>
    </row>
    <row r="25" spans="1:12" ht="20" customHeight="1" thickBot="1">
      <c r="A25" s="160">
        <v>5</v>
      </c>
      <c r="B25" s="138" t="s">
        <v>144</v>
      </c>
      <c r="C25" s="164" t="s">
        <v>183</v>
      </c>
      <c r="D25" s="165"/>
      <c r="E25" s="165"/>
      <c r="F25" s="165"/>
      <c r="G25" s="165"/>
      <c r="H25" s="165"/>
      <c r="I25" s="165">
        <v>1</v>
      </c>
      <c r="J25" s="165">
        <f>SUM(D25:I25)*15</f>
        <v>15</v>
      </c>
      <c r="K25" s="165">
        <v>1</v>
      </c>
      <c r="L25" s="161"/>
    </row>
    <row r="26" spans="1:12" ht="20" customHeight="1" thickBot="1">
      <c r="A26" s="111"/>
      <c r="B26" s="111"/>
      <c r="C26" s="121" t="s">
        <v>26</v>
      </c>
      <c r="D26" s="166">
        <f t="shared" ref="D26:K26" si="2">SUM(D21:D25)</f>
        <v>6</v>
      </c>
      <c r="E26" s="166">
        <f t="shared" si="2"/>
        <v>0</v>
      </c>
      <c r="F26" s="166">
        <f t="shared" si="2"/>
        <v>0</v>
      </c>
      <c r="G26" s="166">
        <f t="shared" si="2"/>
        <v>0</v>
      </c>
      <c r="H26" s="166">
        <f t="shared" si="2"/>
        <v>2</v>
      </c>
      <c r="I26" s="166">
        <f t="shared" si="2"/>
        <v>1</v>
      </c>
      <c r="J26" s="166">
        <f t="shared" si="2"/>
        <v>135</v>
      </c>
      <c r="K26" s="129">
        <f t="shared" si="2"/>
        <v>10</v>
      </c>
      <c r="L26" s="130"/>
    </row>
    <row r="27" spans="1:12" ht="21.75" customHeight="1">
      <c r="C27" s="18"/>
      <c r="D27" s="19"/>
      <c r="E27" s="19"/>
      <c r="F27" s="19"/>
      <c r="G27" s="19"/>
      <c r="H27" s="19"/>
      <c r="I27" s="19"/>
      <c r="J27" s="19"/>
      <c r="K27" s="19"/>
      <c r="L27" s="22"/>
    </row>
    <row r="28" spans="1:12" ht="21.75" customHeight="1">
      <c r="C28" s="18"/>
      <c r="D28" s="19"/>
      <c r="E28" s="19"/>
      <c r="F28" s="19"/>
      <c r="G28" s="19"/>
      <c r="H28" s="19"/>
      <c r="I28" s="19"/>
      <c r="J28" s="19"/>
      <c r="K28" s="19"/>
      <c r="L28" s="22"/>
    </row>
    <row r="29" spans="1:12" ht="21.75" customHeight="1">
      <c r="C29" s="18"/>
      <c r="D29" s="19"/>
      <c r="E29" s="19"/>
      <c r="F29" s="19"/>
      <c r="G29" s="19"/>
      <c r="H29" s="19"/>
      <c r="I29" s="19"/>
      <c r="J29" s="19"/>
      <c r="K29" s="19"/>
      <c r="L29" s="22"/>
    </row>
    <row r="30" spans="1:12" ht="25.5" customHeight="1"/>
    <row r="31" spans="1:12" ht="20">
      <c r="A31" s="27" t="s">
        <v>54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/>
    </row>
    <row r="32" spans="1:12" ht="18">
      <c r="A32" s="28"/>
      <c r="L32"/>
    </row>
    <row r="33" spans="1:12" ht="18">
      <c r="A33" s="24" t="s">
        <v>176</v>
      </c>
      <c r="B33" s="287" t="s">
        <v>248</v>
      </c>
      <c r="C33" s="23"/>
      <c r="D33" s="23"/>
      <c r="E33" s="23"/>
      <c r="F33" s="23"/>
      <c r="G33" s="23"/>
      <c r="H33" s="23"/>
      <c r="I33" s="23"/>
      <c r="J33" s="23"/>
      <c r="K33" s="23"/>
      <c r="L33"/>
    </row>
    <row r="34" spans="1:12" ht="18">
      <c r="A34" s="24" t="s">
        <v>177</v>
      </c>
      <c r="B34" s="24" t="s">
        <v>178</v>
      </c>
      <c r="C34" s="23"/>
      <c r="D34" s="23"/>
      <c r="E34" s="23"/>
      <c r="F34" s="23"/>
      <c r="G34" s="23"/>
      <c r="H34" s="23"/>
      <c r="I34" s="23"/>
      <c r="J34" s="23"/>
      <c r="K34" s="23"/>
      <c r="L34"/>
    </row>
    <row r="35" spans="1:12" ht="18">
      <c r="A35" s="24" t="s">
        <v>179</v>
      </c>
      <c r="B35" s="24" t="s">
        <v>180</v>
      </c>
      <c r="L35"/>
    </row>
    <row r="36" spans="1:12" s="23" customFormat="1" ht="18">
      <c r="A36" s="24"/>
      <c r="B36" s="1"/>
      <c r="C36" s="1"/>
      <c r="D36" s="1"/>
      <c r="E36" s="1"/>
      <c r="F36" s="1"/>
      <c r="G36" s="1"/>
      <c r="H36" s="1"/>
      <c r="I36" s="1"/>
      <c r="J36" s="1"/>
      <c r="K36" s="1"/>
      <c r="L36"/>
    </row>
    <row r="37" spans="1:12" ht="18">
      <c r="A37" s="24" t="s">
        <v>181</v>
      </c>
      <c r="B37" s="24" t="s">
        <v>231</v>
      </c>
      <c r="L37"/>
    </row>
    <row r="38" spans="1:12" s="3" customFormat="1" ht="18">
      <c r="B38" s="24" t="s">
        <v>182</v>
      </c>
      <c r="C38" s="1"/>
      <c r="D38" s="1"/>
      <c r="E38" s="1"/>
      <c r="F38" s="1"/>
      <c r="G38" s="1"/>
      <c r="H38" s="1"/>
      <c r="I38" s="1"/>
      <c r="J38" s="1"/>
      <c r="K38" s="1"/>
      <c r="L38"/>
    </row>
    <row r="39" spans="1:12" s="3" customFormat="1" ht="18">
      <c r="A39" s="24"/>
      <c r="B39" s="1"/>
      <c r="C39" s="1"/>
      <c r="D39" s="1"/>
      <c r="E39" s="1"/>
      <c r="F39" s="1"/>
      <c r="G39" s="1"/>
      <c r="H39" s="1"/>
      <c r="I39" s="1"/>
      <c r="J39" s="1"/>
      <c r="K39" s="1"/>
      <c r="L39"/>
    </row>
    <row r="40" spans="1:12" s="3" customFormat="1" ht="20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/>
    </row>
    <row r="41" spans="1:12" s="3" customFormat="1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s="3" customFormat="1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s="3" customFormat="1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s="3" customFormat="1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s="3" customFormat="1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s="3" customFormat="1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s="3" customFormat="1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mergeCells count="8">
    <mergeCell ref="A4:A5"/>
    <mergeCell ref="B4:B5"/>
    <mergeCell ref="C4:C5"/>
    <mergeCell ref="L4:L5"/>
    <mergeCell ref="A19:A20"/>
    <mergeCell ref="B19:B20"/>
    <mergeCell ref="C19:C20"/>
    <mergeCell ref="L19:L20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7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zoomScaleNormal="100" workbookViewId="0">
      <selection activeCell="D1" sqref="D1"/>
    </sheetView>
  </sheetViews>
  <sheetFormatPr baseColWidth="10" defaultRowHeight="13"/>
  <cols>
    <col min="1" max="1" width="4.83203125" customWidth="1"/>
    <col min="2" max="2" width="43.1640625" customWidth="1"/>
    <col min="3" max="3" width="14.1640625" customWidth="1"/>
    <col min="4" max="4" width="7.5" customWidth="1"/>
    <col min="5" max="9" width="5.6640625" customWidth="1"/>
    <col min="10" max="10" width="12.5" customWidth="1"/>
    <col min="11" max="11" width="13.6640625" customWidth="1"/>
    <col min="12" max="12" width="7.33203125" customWidth="1"/>
    <col min="13" max="256" width="8.83203125" customWidth="1"/>
  </cols>
  <sheetData>
    <row r="1" spans="1:12">
      <c r="D1" s="48" t="s">
        <v>255</v>
      </c>
    </row>
    <row r="2" spans="1:12" ht="10" customHeight="1">
      <c r="F2" s="48"/>
    </row>
    <row r="3" spans="1:12" ht="18">
      <c r="C3" s="51" t="s">
        <v>157</v>
      </c>
    </row>
    <row r="4" spans="1:12" ht="10" customHeight="1"/>
    <row r="5" spans="1:12" s="46" customFormat="1" ht="14" thickBot="1">
      <c r="A5" s="23" t="s">
        <v>207</v>
      </c>
      <c r="B5" s="23"/>
      <c r="C5" s="23"/>
      <c r="D5" s="21" t="s">
        <v>49</v>
      </c>
      <c r="E5" s="21"/>
      <c r="F5" s="23"/>
      <c r="G5" s="23"/>
      <c r="H5" s="23"/>
      <c r="I5" s="23"/>
      <c r="J5" s="23"/>
      <c r="K5" s="23"/>
      <c r="L5" s="23"/>
    </row>
    <row r="6" spans="1:12" ht="14" thickBot="1">
      <c r="A6" s="58"/>
      <c r="B6" s="59"/>
      <c r="C6" s="59"/>
      <c r="D6" s="59"/>
      <c r="E6" s="59"/>
      <c r="F6" s="60" t="s">
        <v>3</v>
      </c>
      <c r="G6" s="59"/>
      <c r="H6" s="215" t="s">
        <v>46</v>
      </c>
      <c r="I6" s="59"/>
      <c r="J6" s="59"/>
      <c r="K6" s="61" t="s">
        <v>5</v>
      </c>
      <c r="L6" s="62"/>
    </row>
    <row r="7" spans="1:12">
      <c r="A7" s="301" t="s">
        <v>6</v>
      </c>
      <c r="B7" s="297" t="s">
        <v>7</v>
      </c>
      <c r="C7" s="297" t="s">
        <v>8</v>
      </c>
      <c r="D7" s="15"/>
      <c r="E7" s="15" t="s">
        <v>9</v>
      </c>
      <c r="F7" s="15"/>
      <c r="G7" s="15"/>
      <c r="H7" s="15"/>
      <c r="I7" s="16"/>
      <c r="J7" s="14" t="s">
        <v>10</v>
      </c>
      <c r="K7" s="14" t="s">
        <v>11</v>
      </c>
      <c r="L7" s="304" t="s">
        <v>12</v>
      </c>
    </row>
    <row r="8" spans="1:12" ht="14" thickBot="1">
      <c r="A8" s="302"/>
      <c r="B8" s="303"/>
      <c r="C8" s="303"/>
      <c r="D8" s="14" t="s">
        <v>13</v>
      </c>
      <c r="E8" s="14" t="s">
        <v>14</v>
      </c>
      <c r="F8" s="14" t="s">
        <v>15</v>
      </c>
      <c r="G8" s="14" t="s">
        <v>16</v>
      </c>
      <c r="H8" s="14" t="s">
        <v>17</v>
      </c>
      <c r="I8" s="14" t="s">
        <v>18</v>
      </c>
      <c r="J8" s="14" t="s">
        <v>19</v>
      </c>
      <c r="K8" s="42" t="s">
        <v>95</v>
      </c>
      <c r="L8" s="305"/>
    </row>
    <row r="9" spans="1:12" s="35" customFormat="1" ht="19.5" customHeight="1">
      <c r="A9" s="173">
        <v>6</v>
      </c>
      <c r="B9" s="174" t="s">
        <v>147</v>
      </c>
      <c r="C9" s="175" t="s">
        <v>226</v>
      </c>
      <c r="D9" s="288">
        <v>1</v>
      </c>
      <c r="E9" s="155"/>
      <c r="F9" s="155"/>
      <c r="G9" s="155"/>
      <c r="H9" s="155">
        <v>2</v>
      </c>
      <c r="I9" s="155"/>
      <c r="J9" s="155">
        <f>SUM(D9:I9)*15</f>
        <v>45</v>
      </c>
      <c r="K9" s="288">
        <v>4</v>
      </c>
      <c r="L9" s="156">
        <v>2</v>
      </c>
    </row>
    <row r="10" spans="1:12" s="35" customFormat="1" ht="25.5" customHeight="1">
      <c r="A10" s="167">
        <v>7</v>
      </c>
      <c r="B10" s="168" t="s">
        <v>156</v>
      </c>
      <c r="C10" s="163" t="s">
        <v>187</v>
      </c>
      <c r="D10" s="169">
        <v>1</v>
      </c>
      <c r="E10" s="169"/>
      <c r="F10" s="169">
        <v>3</v>
      </c>
      <c r="G10" s="169"/>
      <c r="H10" s="169"/>
      <c r="I10" s="169"/>
      <c r="J10" s="176">
        <f>SUM(D10:I10)*15</f>
        <v>60</v>
      </c>
      <c r="K10" s="177">
        <v>5</v>
      </c>
      <c r="L10" s="170">
        <v>2</v>
      </c>
    </row>
    <row r="11" spans="1:12" s="35" customFormat="1" ht="17" customHeight="1">
      <c r="A11" s="72">
        <v>8</v>
      </c>
      <c r="B11" s="110" t="s">
        <v>237</v>
      </c>
      <c r="C11" s="87" t="s">
        <v>188</v>
      </c>
      <c r="D11" s="196">
        <v>1</v>
      </c>
      <c r="E11" s="88"/>
      <c r="F11" s="88"/>
      <c r="G11" s="88"/>
      <c r="H11" s="88">
        <v>2</v>
      </c>
      <c r="I11" s="88"/>
      <c r="J11" s="146">
        <f>SUM(D11:I11)*15</f>
        <v>45</v>
      </c>
      <c r="K11" s="196">
        <v>4</v>
      </c>
      <c r="L11" s="171">
        <v>3</v>
      </c>
    </row>
    <row r="12" spans="1:12" s="34" customFormat="1" ht="17" customHeight="1">
      <c r="A12" s="278">
        <v>9</v>
      </c>
      <c r="B12" s="275" t="s">
        <v>238</v>
      </c>
      <c r="C12" s="276" t="s">
        <v>189</v>
      </c>
      <c r="D12" s="277">
        <v>2</v>
      </c>
      <c r="E12" s="277"/>
      <c r="F12" s="277"/>
      <c r="G12" s="277"/>
      <c r="H12" s="277">
        <v>2</v>
      </c>
      <c r="I12" s="277"/>
      <c r="J12" s="279">
        <f>SUM(D12:I12)*15</f>
        <v>60</v>
      </c>
      <c r="K12" s="277">
        <v>5</v>
      </c>
      <c r="L12" s="171">
        <v>3</v>
      </c>
    </row>
    <row r="13" spans="1:12" s="34" customFormat="1" ht="25.5" customHeight="1" thickBot="1">
      <c r="A13" s="289">
        <v>10</v>
      </c>
      <c r="B13" s="290" t="s">
        <v>244</v>
      </c>
      <c r="C13" s="202" t="s">
        <v>245</v>
      </c>
      <c r="D13" s="203"/>
      <c r="E13" s="203"/>
      <c r="F13" s="203"/>
      <c r="G13" s="203">
        <v>2</v>
      </c>
      <c r="H13" s="203"/>
      <c r="I13" s="203"/>
      <c r="J13" s="203">
        <f>SUM(D13:I13)*15</f>
        <v>30</v>
      </c>
      <c r="K13" s="203">
        <v>2</v>
      </c>
      <c r="L13" s="291" t="s">
        <v>247</v>
      </c>
    </row>
    <row r="14" spans="1:12" ht="14" thickBot="1">
      <c r="A14" s="111"/>
      <c r="B14" s="111"/>
      <c r="C14" s="280" t="s">
        <v>26</v>
      </c>
      <c r="D14" s="166">
        <f>SUM(D9:D13)</f>
        <v>5</v>
      </c>
      <c r="E14" s="166">
        <f t="shared" ref="E14:K14" si="0">SUM(E9:E13)</f>
        <v>0</v>
      </c>
      <c r="F14" s="166">
        <f t="shared" si="0"/>
        <v>3</v>
      </c>
      <c r="G14" s="166">
        <f t="shared" si="0"/>
        <v>2</v>
      </c>
      <c r="H14" s="166">
        <f t="shared" si="0"/>
        <v>6</v>
      </c>
      <c r="I14" s="166">
        <f t="shared" si="0"/>
        <v>0</v>
      </c>
      <c r="J14" s="166">
        <f t="shared" si="0"/>
        <v>240</v>
      </c>
      <c r="K14" s="166">
        <f t="shared" si="0"/>
        <v>20</v>
      </c>
      <c r="L14" s="281"/>
    </row>
    <row r="15" spans="1:12">
      <c r="A15" s="1"/>
      <c r="B15" s="1"/>
      <c r="C15" s="18"/>
      <c r="D15" s="19"/>
      <c r="E15" s="19"/>
      <c r="F15" s="19"/>
      <c r="G15" s="19"/>
      <c r="H15" s="19"/>
      <c r="I15" s="19"/>
      <c r="J15" s="19"/>
      <c r="K15" s="19"/>
      <c r="L15" s="22"/>
    </row>
    <row r="16" spans="1:12" ht="14" thickBot="1">
      <c r="A16" s="23" t="s">
        <v>208</v>
      </c>
      <c r="B16" s="1"/>
      <c r="C16" s="1"/>
      <c r="D16" s="21" t="s">
        <v>49</v>
      </c>
      <c r="F16" s="1"/>
      <c r="G16" s="1"/>
      <c r="H16" s="1"/>
      <c r="I16" s="1"/>
      <c r="J16" s="1"/>
      <c r="K16" s="1"/>
      <c r="L16" s="1"/>
    </row>
    <row r="17" spans="1:12" ht="14" thickBot="1">
      <c r="A17" s="58"/>
      <c r="B17" s="59"/>
      <c r="C17" s="59"/>
      <c r="D17" s="59"/>
      <c r="E17" s="59"/>
      <c r="F17" s="60" t="s">
        <v>3</v>
      </c>
      <c r="G17" s="59"/>
      <c r="H17" s="215" t="s">
        <v>46</v>
      </c>
      <c r="I17" s="59"/>
      <c r="J17" s="59"/>
      <c r="K17" s="61" t="s">
        <v>5</v>
      </c>
      <c r="L17" s="62"/>
    </row>
    <row r="18" spans="1:12">
      <c r="A18" s="301" t="s">
        <v>6</v>
      </c>
      <c r="B18" s="297" t="s">
        <v>7</v>
      </c>
      <c r="C18" s="297" t="s">
        <v>8</v>
      </c>
      <c r="D18" s="15"/>
      <c r="E18" s="15" t="s">
        <v>9</v>
      </c>
      <c r="F18" s="15"/>
      <c r="G18" s="15"/>
      <c r="H18" s="15"/>
      <c r="I18" s="16"/>
      <c r="J18" s="14" t="s">
        <v>10</v>
      </c>
      <c r="K18" s="43" t="s">
        <v>11</v>
      </c>
      <c r="L18" s="304" t="s">
        <v>12</v>
      </c>
    </row>
    <row r="19" spans="1:12">
      <c r="A19" s="316"/>
      <c r="B19" s="317"/>
      <c r="C19" s="317"/>
      <c r="D19" s="14" t="s">
        <v>13</v>
      </c>
      <c r="E19" s="14" t="s">
        <v>14</v>
      </c>
      <c r="F19" s="14" t="s">
        <v>15</v>
      </c>
      <c r="G19" s="14" t="s">
        <v>16</v>
      </c>
      <c r="H19" s="14" t="s">
        <v>17</v>
      </c>
      <c r="I19" s="14" t="s">
        <v>18</v>
      </c>
      <c r="J19" s="14" t="s">
        <v>19</v>
      </c>
      <c r="K19" s="43" t="s">
        <v>95</v>
      </c>
      <c r="L19" s="318"/>
    </row>
    <row r="20" spans="1:12" ht="17" customHeight="1">
      <c r="A20" s="179">
        <v>6</v>
      </c>
      <c r="B20" s="118" t="s">
        <v>239</v>
      </c>
      <c r="C20" s="87" t="s">
        <v>191</v>
      </c>
      <c r="D20" s="88">
        <v>2</v>
      </c>
      <c r="E20" s="88"/>
      <c r="F20" s="88"/>
      <c r="G20" s="88"/>
      <c r="H20" s="88">
        <v>2</v>
      </c>
      <c r="I20" s="88"/>
      <c r="J20" s="76">
        <f>SUM(D20:I20)*15</f>
        <v>60</v>
      </c>
      <c r="K20" s="183">
        <v>5</v>
      </c>
      <c r="L20" s="180">
        <v>5</v>
      </c>
    </row>
    <row r="21" spans="1:12" ht="17" customHeight="1">
      <c r="A21" s="179">
        <v>7</v>
      </c>
      <c r="B21" s="118" t="s">
        <v>92</v>
      </c>
      <c r="C21" s="87" t="s">
        <v>192</v>
      </c>
      <c r="D21" s="88">
        <v>2</v>
      </c>
      <c r="E21" s="88"/>
      <c r="F21" s="88"/>
      <c r="G21" s="88"/>
      <c r="H21" s="88">
        <v>1</v>
      </c>
      <c r="I21" s="88"/>
      <c r="J21" s="76">
        <f>SUM(D21:I21)*15</f>
        <v>45</v>
      </c>
      <c r="K21" s="183">
        <v>3</v>
      </c>
      <c r="L21" s="89">
        <v>5</v>
      </c>
    </row>
    <row r="22" spans="1:12" ht="17" customHeight="1">
      <c r="A22" s="179">
        <v>8</v>
      </c>
      <c r="B22" s="118" t="s">
        <v>240</v>
      </c>
      <c r="C22" s="87" t="s">
        <v>193</v>
      </c>
      <c r="D22" s="88">
        <v>2</v>
      </c>
      <c r="E22" s="88"/>
      <c r="F22" s="88"/>
      <c r="G22" s="88"/>
      <c r="H22" s="88">
        <v>3</v>
      </c>
      <c r="I22" s="88"/>
      <c r="J22" s="76">
        <f>SUM(D22:I22)*15</f>
        <v>75</v>
      </c>
      <c r="K22" s="183">
        <v>7</v>
      </c>
      <c r="L22" s="180">
        <v>5</v>
      </c>
    </row>
    <row r="23" spans="1:12" ht="17" customHeight="1" thickBot="1">
      <c r="A23" s="181">
        <v>9</v>
      </c>
      <c r="B23" s="119" t="s">
        <v>241</v>
      </c>
      <c r="C23" s="90" t="s">
        <v>194</v>
      </c>
      <c r="D23" s="128">
        <v>2</v>
      </c>
      <c r="E23" s="128"/>
      <c r="F23" s="128">
        <v>2</v>
      </c>
      <c r="G23" s="128"/>
      <c r="H23" s="128"/>
      <c r="I23" s="128"/>
      <c r="J23" s="165">
        <f>SUM(D23:I23)*15</f>
        <v>60</v>
      </c>
      <c r="K23" s="184">
        <v>5</v>
      </c>
      <c r="L23" s="182">
        <v>5</v>
      </c>
    </row>
    <row r="24" spans="1:12" ht="14" thickBot="1">
      <c r="A24" s="111"/>
      <c r="B24" s="111"/>
      <c r="C24" s="121" t="s">
        <v>26</v>
      </c>
      <c r="D24" s="166">
        <f>SUM(D19:D23)</f>
        <v>8</v>
      </c>
      <c r="E24" s="166">
        <f>SUM(E19:E23)</f>
        <v>0</v>
      </c>
      <c r="F24" s="166">
        <f>SUM(F19:F23)</f>
        <v>2</v>
      </c>
      <c r="G24" s="166">
        <f>SUM(G19:G23)</f>
        <v>0</v>
      </c>
      <c r="H24" s="166">
        <f>SUM(H19:H23)</f>
        <v>6</v>
      </c>
      <c r="I24" s="166">
        <f>SUM(I23:I23)</f>
        <v>0</v>
      </c>
      <c r="J24" s="166">
        <f>SUM(J20:J23)</f>
        <v>240</v>
      </c>
      <c r="K24" s="185">
        <f>SUM(K20:K23)</f>
        <v>20</v>
      </c>
      <c r="L24" s="130"/>
    </row>
    <row r="25" spans="1:12">
      <c r="A25" s="1"/>
      <c r="B25" s="1"/>
      <c r="C25" s="18"/>
      <c r="D25" s="19"/>
      <c r="E25" s="19"/>
      <c r="F25" s="19"/>
      <c r="G25" s="19"/>
      <c r="H25" s="19"/>
      <c r="I25" s="19"/>
      <c r="J25" s="19"/>
      <c r="K25" s="19"/>
      <c r="L25" s="22"/>
    </row>
    <row r="26" spans="1:12" ht="14" thickBot="1">
      <c r="A26" s="23" t="s">
        <v>209</v>
      </c>
      <c r="B26" s="1"/>
      <c r="C26" s="1"/>
      <c r="D26" s="21" t="s">
        <v>49</v>
      </c>
      <c r="F26" s="1"/>
      <c r="G26" s="1"/>
      <c r="H26" s="1"/>
      <c r="I26" s="1"/>
      <c r="J26" s="1"/>
      <c r="K26" s="50"/>
      <c r="L26" s="1"/>
    </row>
    <row r="27" spans="1:12" ht="14" thickBot="1">
      <c r="A27" s="58"/>
      <c r="B27" s="59"/>
      <c r="C27" s="59"/>
      <c r="D27" s="59"/>
      <c r="E27" s="59"/>
      <c r="F27" s="60" t="s">
        <v>3</v>
      </c>
      <c r="G27" s="59"/>
      <c r="H27" s="215" t="s">
        <v>46</v>
      </c>
      <c r="I27" s="59"/>
      <c r="J27" s="59"/>
      <c r="K27" s="74" t="s">
        <v>5</v>
      </c>
      <c r="L27" s="62"/>
    </row>
    <row r="28" spans="1:12">
      <c r="A28" s="301" t="s">
        <v>6</v>
      </c>
      <c r="B28" s="297" t="s">
        <v>7</v>
      </c>
      <c r="C28" s="297" t="s">
        <v>8</v>
      </c>
      <c r="D28" s="15"/>
      <c r="E28" s="15" t="s">
        <v>9</v>
      </c>
      <c r="F28" s="15"/>
      <c r="G28" s="15"/>
      <c r="H28" s="15"/>
      <c r="I28" s="16"/>
      <c r="J28" s="14" t="s">
        <v>10</v>
      </c>
      <c r="K28" s="43" t="s">
        <v>11</v>
      </c>
      <c r="L28" s="304" t="s">
        <v>12</v>
      </c>
    </row>
    <row r="29" spans="1:12">
      <c r="A29" s="316"/>
      <c r="B29" s="317"/>
      <c r="C29" s="317"/>
      <c r="D29" s="14" t="s">
        <v>13</v>
      </c>
      <c r="E29" s="14" t="s">
        <v>14</v>
      </c>
      <c r="F29" s="14" t="s">
        <v>15</v>
      </c>
      <c r="G29" s="14" t="s">
        <v>16</v>
      </c>
      <c r="H29" s="14" t="s">
        <v>17</v>
      </c>
      <c r="I29" s="14" t="s">
        <v>18</v>
      </c>
      <c r="J29" s="14" t="s">
        <v>19</v>
      </c>
      <c r="K29" s="43" t="s">
        <v>95</v>
      </c>
      <c r="L29" s="318"/>
    </row>
    <row r="30" spans="1:12" ht="25.5" customHeight="1">
      <c r="A30" s="229">
        <v>6</v>
      </c>
      <c r="B30" s="230" t="s">
        <v>242</v>
      </c>
      <c r="C30" s="195" t="s">
        <v>197</v>
      </c>
      <c r="D30" s="196">
        <v>2</v>
      </c>
      <c r="E30" s="196"/>
      <c r="F30" s="196">
        <v>1</v>
      </c>
      <c r="G30" s="196"/>
      <c r="H30" s="196">
        <v>1</v>
      </c>
      <c r="I30" s="196"/>
      <c r="J30" s="226">
        <f>SUM(D30:I30)*15</f>
        <v>60</v>
      </c>
      <c r="K30" s="197">
        <v>5</v>
      </c>
      <c r="L30" s="187">
        <v>1</v>
      </c>
    </row>
    <row r="31" spans="1:12" ht="25.5" customHeight="1">
      <c r="A31" s="179">
        <v>7</v>
      </c>
      <c r="B31" s="188" t="s">
        <v>151</v>
      </c>
      <c r="C31" s="195" t="s">
        <v>198</v>
      </c>
      <c r="D31" s="196">
        <v>1</v>
      </c>
      <c r="E31" s="196"/>
      <c r="F31" s="196"/>
      <c r="G31" s="196">
        <v>2</v>
      </c>
      <c r="H31" s="196"/>
      <c r="I31" s="196"/>
      <c r="J31" s="76">
        <f>SUM(D31:I31)*15</f>
        <v>45</v>
      </c>
      <c r="K31" s="197">
        <v>4</v>
      </c>
      <c r="L31" s="187">
        <v>1</v>
      </c>
    </row>
    <row r="32" spans="1:12" ht="17" customHeight="1">
      <c r="A32" s="179">
        <v>8</v>
      </c>
      <c r="B32" s="189" t="s">
        <v>93</v>
      </c>
      <c r="C32" s="198" t="s">
        <v>199</v>
      </c>
      <c r="D32" s="196">
        <v>1</v>
      </c>
      <c r="E32" s="196"/>
      <c r="F32" s="196"/>
      <c r="G32" s="196"/>
      <c r="H32" s="196">
        <v>1</v>
      </c>
      <c r="I32" s="196"/>
      <c r="J32" s="76">
        <f>SUM(D32:I32)*15</f>
        <v>30</v>
      </c>
      <c r="K32" s="199">
        <v>3</v>
      </c>
      <c r="L32" s="190">
        <v>1</v>
      </c>
    </row>
    <row r="33" spans="1:13" ht="17" customHeight="1">
      <c r="A33" s="179">
        <v>9</v>
      </c>
      <c r="B33" s="186" t="s">
        <v>141</v>
      </c>
      <c r="C33" s="200" t="s">
        <v>204</v>
      </c>
      <c r="D33" s="196">
        <v>1</v>
      </c>
      <c r="E33" s="196"/>
      <c r="F33" s="196"/>
      <c r="G33" s="196"/>
      <c r="H33" s="196">
        <v>1</v>
      </c>
      <c r="I33" s="196"/>
      <c r="J33" s="76">
        <f>SUM(D33:I33)*15</f>
        <v>30</v>
      </c>
      <c r="K33" s="201">
        <v>2</v>
      </c>
      <c r="L33" s="191">
        <v>1</v>
      </c>
    </row>
    <row r="34" spans="1:13" ht="17" customHeight="1" thickBot="1">
      <c r="A34" s="192">
        <v>10</v>
      </c>
      <c r="B34" s="193" t="s">
        <v>243</v>
      </c>
      <c r="C34" s="202" t="s">
        <v>200</v>
      </c>
      <c r="D34" s="203">
        <v>2</v>
      </c>
      <c r="E34" s="203"/>
      <c r="F34" s="203">
        <v>1</v>
      </c>
      <c r="G34" s="203">
        <v>1</v>
      </c>
      <c r="H34" s="204">
        <v>1</v>
      </c>
      <c r="I34" s="203"/>
      <c r="J34" s="165">
        <f>SUM(D34:I34)*15</f>
        <v>75</v>
      </c>
      <c r="K34" s="203">
        <v>6</v>
      </c>
      <c r="L34" s="194">
        <v>6</v>
      </c>
    </row>
    <row r="35" spans="1:13" ht="14" thickBot="1">
      <c r="A35" s="111"/>
      <c r="B35" s="111"/>
      <c r="C35" s="121" t="s">
        <v>26</v>
      </c>
      <c r="D35" s="166">
        <f t="shared" ref="D35:I35" si="1">SUM(D29:D34)</f>
        <v>7</v>
      </c>
      <c r="E35" s="166">
        <f t="shared" si="1"/>
        <v>0</v>
      </c>
      <c r="F35" s="166">
        <f t="shared" si="1"/>
        <v>2</v>
      </c>
      <c r="G35" s="166">
        <f t="shared" si="1"/>
        <v>3</v>
      </c>
      <c r="H35" s="166">
        <f t="shared" si="1"/>
        <v>4</v>
      </c>
      <c r="I35" s="166">
        <f t="shared" si="1"/>
        <v>0</v>
      </c>
      <c r="J35" s="166">
        <f>SUM(J30:J34)</f>
        <v>240</v>
      </c>
      <c r="K35" s="166">
        <f>SUM(K30:K34)</f>
        <v>20</v>
      </c>
      <c r="L35" s="130"/>
    </row>
    <row r="36" spans="1:13">
      <c r="A36" s="1"/>
      <c r="B36" s="1"/>
      <c r="C36" s="18"/>
      <c r="D36" s="19"/>
      <c r="E36" s="19"/>
      <c r="F36" s="19"/>
      <c r="G36" s="19"/>
      <c r="H36" s="19"/>
      <c r="I36" s="19"/>
      <c r="J36" s="19"/>
      <c r="K36" s="19"/>
      <c r="L36" s="22"/>
    </row>
    <row r="37" spans="1:13">
      <c r="A37" s="1"/>
      <c r="B37" s="1"/>
      <c r="C37" s="18"/>
      <c r="D37" s="19"/>
      <c r="E37" s="19"/>
      <c r="F37" s="19"/>
      <c r="G37" s="19"/>
      <c r="H37" s="19"/>
      <c r="I37" s="19"/>
      <c r="J37" s="19"/>
      <c r="K37" s="19"/>
      <c r="L37" s="22"/>
    </row>
    <row r="38" spans="1:13" ht="14" thickBot="1">
      <c r="A38" s="21" t="s">
        <v>44</v>
      </c>
      <c r="B38" s="21"/>
      <c r="C38" s="1"/>
      <c r="D38" s="21" t="s">
        <v>45</v>
      </c>
      <c r="E38" s="1"/>
      <c r="F38" s="21"/>
      <c r="G38" s="1"/>
      <c r="H38" s="1"/>
      <c r="I38" s="1"/>
      <c r="J38" s="1"/>
      <c r="K38" s="1"/>
      <c r="L38" s="1"/>
    </row>
    <row r="39" spans="1:13" ht="14" thickBot="1">
      <c r="A39" s="58"/>
      <c r="B39" s="59"/>
      <c r="C39" s="59"/>
      <c r="D39" s="59"/>
      <c r="E39" s="59"/>
      <c r="F39" s="60" t="s">
        <v>3</v>
      </c>
      <c r="G39" s="59"/>
      <c r="H39" s="215" t="s">
        <v>210</v>
      </c>
      <c r="I39" s="59"/>
      <c r="J39" s="59"/>
      <c r="K39" s="61" t="s">
        <v>5</v>
      </c>
      <c r="L39" s="62"/>
    </row>
    <row r="40" spans="1:13">
      <c r="A40" s="301" t="s">
        <v>6</v>
      </c>
      <c r="B40" s="297" t="s">
        <v>7</v>
      </c>
      <c r="C40" s="297" t="s">
        <v>8</v>
      </c>
      <c r="D40" s="15"/>
      <c r="E40" s="15" t="s">
        <v>9</v>
      </c>
      <c r="F40" s="15"/>
      <c r="G40" s="15"/>
      <c r="H40" s="15"/>
      <c r="I40" s="16"/>
      <c r="J40" s="14" t="s">
        <v>10</v>
      </c>
      <c r="K40" s="14" t="s">
        <v>11</v>
      </c>
      <c r="L40" s="304" t="s">
        <v>12</v>
      </c>
    </row>
    <row r="41" spans="1:13" ht="14" thickBot="1">
      <c r="A41" s="314"/>
      <c r="B41" s="298"/>
      <c r="C41" s="298"/>
      <c r="D41" s="17" t="s">
        <v>13</v>
      </c>
      <c r="E41" s="17" t="s">
        <v>14</v>
      </c>
      <c r="F41" s="17" t="s">
        <v>15</v>
      </c>
      <c r="G41" s="17" t="s">
        <v>16</v>
      </c>
      <c r="H41" s="17" t="s">
        <v>17</v>
      </c>
      <c r="I41" s="17" t="s">
        <v>18</v>
      </c>
      <c r="J41" s="17" t="s">
        <v>19</v>
      </c>
      <c r="K41" s="41" t="s">
        <v>95</v>
      </c>
      <c r="L41" s="315"/>
    </row>
    <row r="42" spans="1:13">
      <c r="A42" s="222">
        <v>1</v>
      </c>
      <c r="B42" s="223" t="s">
        <v>86</v>
      </c>
      <c r="C42" s="224" t="s">
        <v>186</v>
      </c>
      <c r="D42" s="225"/>
      <c r="E42" s="225"/>
      <c r="F42" s="225"/>
      <c r="G42" s="225"/>
      <c r="H42" s="225"/>
      <c r="I42" s="225"/>
      <c r="J42" s="226"/>
      <c r="K42" s="227">
        <v>6</v>
      </c>
      <c r="L42" s="228"/>
    </row>
    <row r="43" spans="1:13">
      <c r="A43" s="71">
        <v>2</v>
      </c>
      <c r="B43" s="134" t="s">
        <v>148</v>
      </c>
      <c r="C43" s="139" t="s">
        <v>184</v>
      </c>
      <c r="D43" s="76"/>
      <c r="E43" s="76"/>
      <c r="F43" s="76"/>
      <c r="G43" s="76"/>
      <c r="H43" s="76"/>
      <c r="I43" s="76">
        <v>1</v>
      </c>
      <c r="J43" s="76">
        <f>SUM(D43:I43)*15</f>
        <v>15</v>
      </c>
      <c r="K43" s="76">
        <v>1</v>
      </c>
      <c r="L43" s="81"/>
    </row>
    <row r="44" spans="1:13" ht="14" thickBot="1">
      <c r="A44" s="172">
        <v>3</v>
      </c>
      <c r="B44" s="138" t="s">
        <v>52</v>
      </c>
      <c r="C44" s="164" t="s">
        <v>185</v>
      </c>
      <c r="D44" s="128"/>
      <c r="E44" s="128"/>
      <c r="F44" s="128"/>
      <c r="G44" s="128"/>
      <c r="H44" s="128"/>
      <c r="I44" s="128"/>
      <c r="J44" s="165"/>
      <c r="K44" s="184">
        <v>15</v>
      </c>
      <c r="L44" s="120"/>
    </row>
    <row r="45" spans="1:13" ht="14" thickBot="1">
      <c r="A45" s="111"/>
      <c r="B45" s="111"/>
      <c r="C45" s="121" t="s">
        <v>26</v>
      </c>
      <c r="D45" s="166">
        <f t="shared" ref="D45:K45" si="2">SUM(D42:D44)</f>
        <v>0</v>
      </c>
      <c r="E45" s="166">
        <f t="shared" si="2"/>
        <v>0</v>
      </c>
      <c r="F45" s="166">
        <f t="shared" si="2"/>
        <v>0</v>
      </c>
      <c r="G45" s="166">
        <f t="shared" si="2"/>
        <v>0</v>
      </c>
      <c r="H45" s="166">
        <f t="shared" si="2"/>
        <v>0</v>
      </c>
      <c r="I45" s="166">
        <f t="shared" si="2"/>
        <v>1</v>
      </c>
      <c r="J45" s="166">
        <f t="shared" si="2"/>
        <v>15</v>
      </c>
      <c r="K45" s="129">
        <f t="shared" si="2"/>
        <v>22</v>
      </c>
      <c r="L45" s="130"/>
    </row>
    <row r="46" spans="1:13">
      <c r="A46" s="1"/>
      <c r="B46" s="1"/>
      <c r="C46" s="18"/>
      <c r="D46" s="19"/>
      <c r="E46" s="19"/>
      <c r="F46" s="19"/>
      <c r="G46" s="19"/>
      <c r="H46" s="19"/>
      <c r="I46" s="19"/>
      <c r="J46" s="19"/>
      <c r="K46" s="19"/>
      <c r="L46" s="22"/>
    </row>
    <row r="47" spans="1:13" ht="17" customHeight="1" thickBot="1">
      <c r="A47" s="23" t="s">
        <v>207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ht="14" thickBot="1">
      <c r="A48" s="58"/>
      <c r="B48" s="59"/>
      <c r="C48" s="59"/>
      <c r="D48" s="59"/>
      <c r="E48" s="59"/>
      <c r="F48" s="60" t="s">
        <v>3</v>
      </c>
      <c r="G48" s="59"/>
      <c r="H48" s="215" t="s">
        <v>50</v>
      </c>
      <c r="I48" s="59"/>
      <c r="J48" s="59"/>
      <c r="K48" s="61" t="s">
        <v>5</v>
      </c>
      <c r="L48" s="62"/>
      <c r="M48" s="1"/>
    </row>
    <row r="49" spans="1:13">
      <c r="A49" s="301" t="s">
        <v>6</v>
      </c>
      <c r="B49" s="297" t="s">
        <v>7</v>
      </c>
      <c r="C49" s="297" t="s">
        <v>8</v>
      </c>
      <c r="D49" s="15"/>
      <c r="E49" s="15" t="s">
        <v>9</v>
      </c>
      <c r="F49" s="15"/>
      <c r="G49" s="15"/>
      <c r="H49" s="15"/>
      <c r="I49" s="16"/>
      <c r="J49" s="14" t="s">
        <v>10</v>
      </c>
      <c r="K49" s="43" t="s">
        <v>11</v>
      </c>
      <c r="L49" s="304" t="s">
        <v>12</v>
      </c>
      <c r="M49" s="1"/>
    </row>
    <row r="50" spans="1:13" ht="14" thickBot="1">
      <c r="A50" s="313"/>
      <c r="B50" s="308"/>
      <c r="C50" s="308"/>
      <c r="D50" s="14" t="s">
        <v>13</v>
      </c>
      <c r="E50" s="14" t="s">
        <v>14</v>
      </c>
      <c r="F50" s="14" t="s">
        <v>15</v>
      </c>
      <c r="G50" s="14" t="s">
        <v>16</v>
      </c>
      <c r="H50" s="14" t="s">
        <v>17</v>
      </c>
      <c r="I50" s="14" t="s">
        <v>18</v>
      </c>
      <c r="J50" s="14" t="s">
        <v>19</v>
      </c>
      <c r="K50" s="43" t="s">
        <v>95</v>
      </c>
      <c r="L50" s="310"/>
      <c r="M50" s="1"/>
    </row>
    <row r="51" spans="1:13" s="35" customFormat="1" ht="24.75" customHeight="1">
      <c r="A51" s="206">
        <v>4</v>
      </c>
      <c r="B51" s="207" t="s">
        <v>145</v>
      </c>
      <c r="C51" s="210" t="s">
        <v>227</v>
      </c>
      <c r="D51" s="208">
        <v>1</v>
      </c>
      <c r="E51" s="208"/>
      <c r="F51" s="208"/>
      <c r="G51" s="208">
        <v>2</v>
      </c>
      <c r="H51" s="208"/>
      <c r="I51" s="208"/>
      <c r="J51" s="211">
        <f>SUM(D51:I51)*15</f>
        <v>45</v>
      </c>
      <c r="K51" s="212">
        <v>4</v>
      </c>
      <c r="L51" s="209">
        <v>2</v>
      </c>
      <c r="M51" s="47"/>
    </row>
    <row r="52" spans="1:13" s="35" customFormat="1" ht="17" customHeight="1">
      <c r="A52" s="167">
        <v>5</v>
      </c>
      <c r="B52" s="110" t="s">
        <v>90</v>
      </c>
      <c r="C52" s="87" t="s">
        <v>228</v>
      </c>
      <c r="D52" s="88">
        <v>1</v>
      </c>
      <c r="E52" s="88"/>
      <c r="F52" s="88"/>
      <c r="G52" s="88"/>
      <c r="H52" s="88"/>
      <c r="I52" s="88"/>
      <c r="J52" s="88">
        <f>SUM(D52:I52)*15</f>
        <v>15</v>
      </c>
      <c r="K52" s="88">
        <v>1</v>
      </c>
      <c r="L52" s="89">
        <v>3</v>
      </c>
      <c r="M52" s="47"/>
    </row>
    <row r="53" spans="1:13" ht="17" customHeight="1" thickBot="1">
      <c r="A53" s="220">
        <v>6</v>
      </c>
      <c r="B53" s="221" t="s">
        <v>146</v>
      </c>
      <c r="C53" s="178" t="s">
        <v>190</v>
      </c>
      <c r="D53" s="128">
        <v>1</v>
      </c>
      <c r="E53" s="128"/>
      <c r="F53" s="128"/>
      <c r="G53" s="128"/>
      <c r="H53" s="128">
        <v>1</v>
      </c>
      <c r="I53" s="128"/>
      <c r="J53" s="128">
        <f>SUM(D53:I53)*15</f>
        <v>30</v>
      </c>
      <c r="K53" s="128">
        <v>3</v>
      </c>
      <c r="L53" s="120">
        <v>3</v>
      </c>
      <c r="M53" s="1"/>
    </row>
    <row r="54" spans="1:13" ht="14" thickBot="1">
      <c r="A54" s="111"/>
      <c r="B54" s="111"/>
      <c r="C54" s="121" t="s">
        <v>26</v>
      </c>
      <c r="D54" s="166">
        <f t="shared" ref="D54:K54" si="3">SUM(D51:D53)</f>
        <v>3</v>
      </c>
      <c r="E54" s="166">
        <f t="shared" si="3"/>
        <v>0</v>
      </c>
      <c r="F54" s="166">
        <f t="shared" si="3"/>
        <v>0</v>
      </c>
      <c r="G54" s="166">
        <f t="shared" si="3"/>
        <v>2</v>
      </c>
      <c r="H54" s="166">
        <f t="shared" si="3"/>
        <v>1</v>
      </c>
      <c r="I54" s="166">
        <f t="shared" si="3"/>
        <v>0</v>
      </c>
      <c r="J54" s="166">
        <f t="shared" si="3"/>
        <v>90</v>
      </c>
      <c r="K54" s="185">
        <f t="shared" si="3"/>
        <v>8</v>
      </c>
      <c r="L54" s="213"/>
      <c r="M54" s="1"/>
    </row>
    <row r="55" spans="1:13" ht="20" customHeight="1">
      <c r="A55" s="1"/>
      <c r="B55" s="1"/>
      <c r="C55" s="18"/>
      <c r="D55" s="19"/>
      <c r="E55" s="19"/>
      <c r="F55" s="19"/>
      <c r="G55" s="19"/>
      <c r="H55" s="19"/>
      <c r="I55" s="19"/>
      <c r="J55" s="19"/>
      <c r="K55" s="45"/>
      <c r="L55" s="19"/>
      <c r="M55" s="1"/>
    </row>
    <row r="56" spans="1:13" ht="17" customHeight="1" thickBot="1">
      <c r="A56" s="23" t="s">
        <v>208</v>
      </c>
      <c r="B56" s="1"/>
      <c r="C56" s="18"/>
      <c r="D56" s="19"/>
      <c r="E56" s="19"/>
      <c r="F56" s="19"/>
      <c r="G56" s="19"/>
      <c r="H56" s="19"/>
      <c r="I56" s="19"/>
      <c r="J56" s="19"/>
      <c r="K56" s="45"/>
      <c r="L56" s="22"/>
    </row>
    <row r="57" spans="1:13" ht="13.5" customHeight="1" thickBot="1">
      <c r="A57" s="58"/>
      <c r="B57" s="59"/>
      <c r="C57" s="59"/>
      <c r="D57" s="59"/>
      <c r="E57" s="59"/>
      <c r="F57" s="60" t="s">
        <v>3</v>
      </c>
      <c r="G57" s="59"/>
      <c r="H57" s="215" t="s">
        <v>50</v>
      </c>
      <c r="I57" s="59"/>
      <c r="J57" s="59"/>
      <c r="K57" s="74" t="s">
        <v>5</v>
      </c>
      <c r="L57" s="62"/>
    </row>
    <row r="58" spans="1:13">
      <c r="A58" s="301" t="s">
        <v>6</v>
      </c>
      <c r="B58" s="297" t="s">
        <v>7</v>
      </c>
      <c r="C58" s="297" t="s">
        <v>8</v>
      </c>
      <c r="D58" s="15"/>
      <c r="E58" s="15" t="s">
        <v>9</v>
      </c>
      <c r="F58" s="15"/>
      <c r="G58" s="15"/>
      <c r="H58" s="15"/>
      <c r="I58" s="16"/>
      <c r="J58" s="14" t="s">
        <v>10</v>
      </c>
      <c r="K58" s="43" t="s">
        <v>11</v>
      </c>
      <c r="L58" s="304" t="s">
        <v>12</v>
      </c>
    </row>
    <row r="59" spans="1:13" ht="14" thickBot="1">
      <c r="A59" s="314"/>
      <c r="B59" s="298"/>
      <c r="C59" s="298"/>
      <c r="D59" s="17" t="s">
        <v>13</v>
      </c>
      <c r="E59" s="17" t="s">
        <v>14</v>
      </c>
      <c r="F59" s="17" t="s">
        <v>15</v>
      </c>
      <c r="G59" s="17" t="s">
        <v>16</v>
      </c>
      <c r="H59" s="17" t="s">
        <v>17</v>
      </c>
      <c r="I59" s="17" t="s">
        <v>18</v>
      </c>
      <c r="J59" s="17" t="s">
        <v>19</v>
      </c>
      <c r="K59" s="44" t="s">
        <v>95</v>
      </c>
      <c r="L59" s="315"/>
    </row>
    <row r="60" spans="1:13" ht="17" customHeight="1">
      <c r="A60" s="179">
        <v>4</v>
      </c>
      <c r="B60" s="118" t="s">
        <v>149</v>
      </c>
      <c r="C60" s="87" t="s">
        <v>195</v>
      </c>
      <c r="D60" s="86">
        <v>1</v>
      </c>
      <c r="E60" s="86"/>
      <c r="F60" s="86"/>
      <c r="G60" s="86"/>
      <c r="H60" s="86">
        <v>2</v>
      </c>
      <c r="I60" s="86"/>
      <c r="J60" s="76">
        <f>SUM(D60:I60)*15</f>
        <v>45</v>
      </c>
      <c r="K60" s="205">
        <v>4</v>
      </c>
      <c r="L60" s="81">
        <v>5</v>
      </c>
    </row>
    <row r="61" spans="1:13" ht="17" customHeight="1" thickBot="1">
      <c r="A61" s="192">
        <v>5</v>
      </c>
      <c r="B61" s="219" t="s">
        <v>150</v>
      </c>
      <c r="C61" s="90" t="s">
        <v>196</v>
      </c>
      <c r="D61" s="164">
        <v>1</v>
      </c>
      <c r="E61" s="164"/>
      <c r="F61" s="164"/>
      <c r="G61" s="164"/>
      <c r="H61" s="164">
        <v>2</v>
      </c>
      <c r="I61" s="164"/>
      <c r="J61" s="165">
        <f>SUM(D61:I61)*15</f>
        <v>45</v>
      </c>
      <c r="K61" s="218">
        <v>4</v>
      </c>
      <c r="L61" s="161">
        <v>5</v>
      </c>
    </row>
    <row r="62" spans="1:13" ht="17" customHeight="1" thickBot="1">
      <c r="A62" s="111"/>
      <c r="B62" s="111"/>
      <c r="C62" s="121" t="s">
        <v>26</v>
      </c>
      <c r="D62" s="166">
        <f t="shared" ref="D62:K62" si="4">SUM(D60:D61)</f>
        <v>2</v>
      </c>
      <c r="E62" s="166">
        <f t="shared" si="4"/>
        <v>0</v>
      </c>
      <c r="F62" s="166">
        <f t="shared" si="4"/>
        <v>0</v>
      </c>
      <c r="G62" s="166">
        <f t="shared" si="4"/>
        <v>0</v>
      </c>
      <c r="H62" s="166">
        <f t="shared" si="4"/>
        <v>4</v>
      </c>
      <c r="I62" s="166">
        <f t="shared" si="4"/>
        <v>0</v>
      </c>
      <c r="J62" s="166">
        <f t="shared" si="4"/>
        <v>90</v>
      </c>
      <c r="K62" s="185">
        <f t="shared" si="4"/>
        <v>8</v>
      </c>
      <c r="L62" s="213"/>
    </row>
    <row r="63" spans="1:13" ht="20" customHeight="1">
      <c r="A63" s="1"/>
      <c r="B63" s="1"/>
      <c r="C63" s="18"/>
      <c r="D63" s="19"/>
      <c r="E63" s="19"/>
      <c r="F63" s="19"/>
      <c r="G63" s="19"/>
      <c r="H63" s="19"/>
      <c r="I63" s="19"/>
      <c r="J63" s="19"/>
      <c r="K63" s="45"/>
      <c r="L63" s="22"/>
    </row>
    <row r="64" spans="1:13" ht="17" customHeight="1" thickBot="1">
      <c r="A64" s="23" t="s">
        <v>209</v>
      </c>
      <c r="F64" s="48"/>
    </row>
    <row r="65" spans="1:12" ht="14" thickBot="1">
      <c r="A65" s="58"/>
      <c r="B65" s="59"/>
      <c r="C65" s="59"/>
      <c r="D65" s="59"/>
      <c r="E65" s="59"/>
      <c r="F65" s="60" t="s">
        <v>3</v>
      </c>
      <c r="G65" s="59"/>
      <c r="H65" s="215" t="s">
        <v>50</v>
      </c>
      <c r="I65" s="59"/>
      <c r="J65" s="59"/>
      <c r="K65" s="74" t="s">
        <v>5</v>
      </c>
      <c r="L65" s="62"/>
    </row>
    <row r="66" spans="1:12">
      <c r="A66" s="301" t="s">
        <v>6</v>
      </c>
      <c r="B66" s="297" t="s">
        <v>7</v>
      </c>
      <c r="C66" s="297" t="s">
        <v>8</v>
      </c>
      <c r="D66" s="15"/>
      <c r="E66" s="15" t="s">
        <v>9</v>
      </c>
      <c r="F66" s="15"/>
      <c r="G66" s="15"/>
      <c r="H66" s="15"/>
      <c r="I66" s="16"/>
      <c r="J66" s="14" t="s">
        <v>10</v>
      </c>
      <c r="K66" s="43" t="s">
        <v>11</v>
      </c>
      <c r="L66" s="304" t="s">
        <v>12</v>
      </c>
    </row>
    <row r="67" spans="1:12" ht="14" thickBot="1">
      <c r="A67" s="314"/>
      <c r="B67" s="298"/>
      <c r="C67" s="298"/>
      <c r="D67" s="17" t="s">
        <v>13</v>
      </c>
      <c r="E67" s="17" t="s">
        <v>14</v>
      </c>
      <c r="F67" s="17" t="s">
        <v>15</v>
      </c>
      <c r="G67" s="17" t="s">
        <v>16</v>
      </c>
      <c r="H67" s="17" t="s">
        <v>17</v>
      </c>
      <c r="I67" s="17" t="s">
        <v>18</v>
      </c>
      <c r="J67" s="17" t="s">
        <v>19</v>
      </c>
      <c r="K67" s="44" t="s">
        <v>95</v>
      </c>
      <c r="L67" s="315"/>
    </row>
    <row r="68" spans="1:12" ht="17" customHeight="1">
      <c r="A68" s="179">
        <v>4</v>
      </c>
      <c r="B68" s="188" t="s">
        <v>94</v>
      </c>
      <c r="C68" s="195" t="s">
        <v>201</v>
      </c>
      <c r="D68" s="196">
        <v>1</v>
      </c>
      <c r="E68" s="196"/>
      <c r="F68" s="196"/>
      <c r="G68" s="196">
        <v>2</v>
      </c>
      <c r="H68" s="196"/>
      <c r="I68" s="196"/>
      <c r="J68" s="76">
        <f>SUM(D68:I68)*15</f>
        <v>45</v>
      </c>
      <c r="K68" s="205">
        <v>4</v>
      </c>
      <c r="L68" s="81">
        <v>1</v>
      </c>
    </row>
    <row r="69" spans="1:12" ht="28.5" customHeight="1" thickBot="1">
      <c r="A69" s="192">
        <v>5</v>
      </c>
      <c r="B69" s="217" t="s">
        <v>152</v>
      </c>
      <c r="C69" s="90" t="s">
        <v>202</v>
      </c>
      <c r="D69" s="204">
        <v>2</v>
      </c>
      <c r="E69" s="91">
        <v>1</v>
      </c>
      <c r="F69" s="91"/>
      <c r="G69" s="91"/>
      <c r="H69" s="91"/>
      <c r="I69" s="91"/>
      <c r="J69" s="165">
        <f>SUM(D69:I69)*15</f>
        <v>45</v>
      </c>
      <c r="K69" s="218">
        <v>4</v>
      </c>
      <c r="L69" s="161">
        <v>6</v>
      </c>
    </row>
    <row r="70" spans="1:12" ht="14" thickBot="1">
      <c r="A70" s="111"/>
      <c r="B70" s="111"/>
      <c r="C70" s="121" t="s">
        <v>26</v>
      </c>
      <c r="D70" s="166">
        <f t="shared" ref="D70:K70" si="5">SUM(D68:D69)</f>
        <v>3</v>
      </c>
      <c r="E70" s="166">
        <f t="shared" si="5"/>
        <v>1</v>
      </c>
      <c r="F70" s="166">
        <f t="shared" si="5"/>
        <v>0</v>
      </c>
      <c r="G70" s="166">
        <f t="shared" si="5"/>
        <v>2</v>
      </c>
      <c r="H70" s="166">
        <f t="shared" si="5"/>
        <v>0</v>
      </c>
      <c r="I70" s="166">
        <f t="shared" si="5"/>
        <v>0</v>
      </c>
      <c r="J70" s="166">
        <f t="shared" si="5"/>
        <v>90</v>
      </c>
      <c r="K70" s="185">
        <f t="shared" si="5"/>
        <v>8</v>
      </c>
      <c r="L70" s="213"/>
    </row>
    <row r="71" spans="1:12" ht="24" customHeight="1">
      <c r="A71" s="1"/>
      <c r="B71" s="1"/>
      <c r="C71" s="18"/>
      <c r="D71" s="19"/>
      <c r="E71" s="19"/>
      <c r="F71" s="19"/>
      <c r="G71" s="19"/>
      <c r="H71" s="19"/>
      <c r="I71" s="19"/>
      <c r="J71" s="19"/>
      <c r="K71" s="19"/>
      <c r="L71" s="19"/>
    </row>
    <row r="72" spans="1:12" ht="23">
      <c r="A72" s="25" t="s">
        <v>53</v>
      </c>
      <c r="B72" s="6"/>
      <c r="C72" s="6"/>
      <c r="D72" s="6"/>
      <c r="E72" s="6"/>
      <c r="F72" s="6"/>
      <c r="G72" s="6"/>
      <c r="H72" s="6"/>
      <c r="I72" s="6"/>
      <c r="J72" s="6"/>
      <c r="K72" s="26">
        <f>'Sem I _ IV '!J23+'Sem I _ IV '!J38+'Sem I _ IV '!J51+'Sem I _ IV '!J63+'Sem V _ VI'!J15+'Sem V _ VI'!J26+'Sem VIsd_VII'!J14+'Sem VIsd_VII'!J45+'Sem VIsd_VII'!J54</f>
        <v>2490</v>
      </c>
    </row>
    <row r="73" spans="1:12">
      <c r="A73" s="2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2" ht="16">
      <c r="A74" s="21"/>
      <c r="B74" s="39" t="s">
        <v>78</v>
      </c>
      <c r="C74" s="1"/>
      <c r="D74" s="2">
        <f>('Sem I _ IV '!D23+'Sem I _ IV '!D38+'Sem I _ IV '!D51+'Sem I _ IV '!D63+'Sem V _ VI'!D15+'Sem V _ VI'!D26+'Sem VIsd_VII'!D14+'Sem VIsd_VII'!D54)*15</f>
        <v>1095</v>
      </c>
      <c r="E74" s="1"/>
      <c r="F74" s="1"/>
      <c r="G74" s="1"/>
      <c r="H74" s="1"/>
      <c r="I74" s="1"/>
      <c r="J74" s="1"/>
      <c r="K74" s="1"/>
    </row>
    <row r="75" spans="1:12" ht="16">
      <c r="A75" s="21"/>
      <c r="B75" s="39" t="s">
        <v>74</v>
      </c>
      <c r="C75" s="1"/>
      <c r="D75" s="2">
        <f xml:space="preserve"> (D74/K72)*100</f>
        <v>43.975903614457827</v>
      </c>
      <c r="E75" s="2" t="s">
        <v>79</v>
      </c>
      <c r="F75" s="1"/>
      <c r="G75" s="1"/>
      <c r="H75" s="1"/>
      <c r="I75" s="1"/>
      <c r="J75" s="1"/>
      <c r="K75" s="1"/>
    </row>
    <row r="76" spans="1:12">
      <c r="A76" s="2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9" spans="1:12" ht="19.5" customHeight="1"/>
    <row r="80" spans="1:12" ht="19.5" customHeight="1"/>
    <row r="81" spans="1:11" ht="15" customHeight="1"/>
    <row r="82" spans="1:11" ht="15" customHeight="1"/>
    <row r="88" spans="1:11" ht="18">
      <c r="A88" s="24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8">
      <c r="A89" s="24"/>
      <c r="B89" s="1"/>
      <c r="C89" s="1"/>
      <c r="D89" s="1"/>
      <c r="E89" s="1"/>
      <c r="F89" s="1"/>
      <c r="G89" s="1"/>
      <c r="H89" s="1"/>
      <c r="I89" s="1"/>
      <c r="J89" s="1"/>
      <c r="K89" s="1"/>
    </row>
  </sheetData>
  <mergeCells count="28">
    <mergeCell ref="A66:A67"/>
    <mergeCell ref="B66:B67"/>
    <mergeCell ref="C66:C67"/>
    <mergeCell ref="L66:L67"/>
    <mergeCell ref="A49:A50"/>
    <mergeCell ref="B49:B50"/>
    <mergeCell ref="C49:C50"/>
    <mergeCell ref="L49:L50"/>
    <mergeCell ref="A58:A59"/>
    <mergeCell ref="B58:B59"/>
    <mergeCell ref="C58:C59"/>
    <mergeCell ref="L58:L59"/>
    <mergeCell ref="A28:A29"/>
    <mergeCell ref="B28:B29"/>
    <mergeCell ref="C28:C29"/>
    <mergeCell ref="L28:L29"/>
    <mergeCell ref="A40:A41"/>
    <mergeCell ref="B40:B41"/>
    <mergeCell ref="C40:C41"/>
    <mergeCell ref="L40:L41"/>
    <mergeCell ref="A7:A8"/>
    <mergeCell ref="B7:B8"/>
    <mergeCell ref="C7:C8"/>
    <mergeCell ref="L7:L8"/>
    <mergeCell ref="A18:A19"/>
    <mergeCell ref="B18:B19"/>
    <mergeCell ref="C18:C19"/>
    <mergeCell ref="L18:L19"/>
  </mergeCells>
  <phoneticPr fontId="8" type="noConversion"/>
  <pageMargins left="0.59027777777777779" right="0.59027777777777779" top="0.39374999999999999" bottom="0.39374999999999999" header="0.51180555555555551" footer="0.51180555555555551"/>
  <pageSetup paperSize="9" scale="68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tabSelected="1" view="pageLayout" zoomScaleNormal="100" zoomScaleSheetLayoutView="130" workbookViewId="0">
      <selection activeCell="D9" sqref="D9"/>
    </sheetView>
  </sheetViews>
  <sheetFormatPr baseColWidth="10" defaultColWidth="9.1640625" defaultRowHeight="13"/>
  <cols>
    <col min="1" max="1" width="4.83203125" style="1" customWidth="1"/>
    <col min="2" max="2" width="35.33203125" style="1" customWidth="1"/>
    <col min="3" max="3" width="14.1640625" style="1" customWidth="1"/>
    <col min="4" max="4" width="5.6640625" style="1" customWidth="1"/>
    <col min="5" max="5" width="7.5" style="1" customWidth="1"/>
    <col min="6" max="6" width="13" style="1" customWidth="1"/>
    <col min="7" max="9" width="5.6640625" style="1" customWidth="1"/>
    <col min="10" max="10" width="17.5" style="1" customWidth="1"/>
    <col min="11" max="11" width="18.6640625" style="1" customWidth="1"/>
    <col min="12" max="16384" width="9.1640625" style="1"/>
  </cols>
  <sheetData>
    <row r="1" spans="1:33">
      <c r="F1" s="20" t="s">
        <v>256</v>
      </c>
    </row>
    <row r="2" spans="1:33">
      <c r="E2" s="21"/>
    </row>
    <row r="3" spans="1:33" ht="16">
      <c r="A3" s="29" t="s">
        <v>133</v>
      </c>
      <c r="G3" s="29"/>
    </row>
    <row r="5" spans="1:33" ht="16">
      <c r="A5" s="30"/>
      <c r="B5" s="31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33" ht="16">
      <c r="A6" s="31" t="s">
        <v>232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33" s="6" customFormat="1" ht="15.75" customHeight="1">
      <c r="A7" s="30"/>
      <c r="B7" s="3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3" customFormat="1" ht="16">
      <c r="A8" s="1"/>
      <c r="E8" s="1"/>
      <c r="F8" s="1"/>
      <c r="G8" s="1"/>
      <c r="H8" s="1"/>
      <c r="I8" s="1"/>
      <c r="J8" s="1"/>
      <c r="K8" s="1"/>
      <c r="L8" s="1"/>
      <c r="M8" s="1"/>
    </row>
    <row r="9" spans="1:33" s="3" customFormat="1" ht="16">
      <c r="A9" s="54" t="s">
        <v>159</v>
      </c>
      <c r="E9" s="1"/>
      <c r="F9" s="1"/>
      <c r="G9" s="1"/>
      <c r="H9" s="1"/>
      <c r="I9" s="1"/>
      <c r="J9" s="1"/>
      <c r="K9" s="1"/>
      <c r="L9" s="1"/>
      <c r="M9" s="1"/>
    </row>
    <row r="10" spans="1:33" s="3" customFormat="1" ht="16">
      <c r="A10" s="54"/>
      <c r="E10" s="1"/>
      <c r="F10" s="1"/>
      <c r="G10" s="1"/>
      <c r="H10" s="1"/>
      <c r="I10" s="1"/>
      <c r="J10" s="1"/>
      <c r="K10" s="1"/>
      <c r="L10" s="1"/>
      <c r="M10" s="1"/>
    </row>
    <row r="11" spans="1:33" s="3" customFormat="1" ht="16">
      <c r="A11" s="30" t="s">
        <v>55</v>
      </c>
      <c r="B11" s="3" t="s">
        <v>160</v>
      </c>
      <c r="E11" s="1"/>
      <c r="F11" s="55" t="s">
        <v>168</v>
      </c>
      <c r="G11" s="1"/>
      <c r="H11" s="1"/>
      <c r="I11" s="1"/>
      <c r="J11" s="1"/>
      <c r="K11" s="1"/>
      <c r="L11" s="1"/>
      <c r="M11" s="1"/>
    </row>
    <row r="12" spans="1:33" s="3" customFormat="1" ht="16">
      <c r="A12" s="30" t="s">
        <v>56</v>
      </c>
      <c r="B12" s="3" t="s">
        <v>161</v>
      </c>
      <c r="E12" s="1"/>
      <c r="F12" s="55" t="s">
        <v>169</v>
      </c>
      <c r="G12" s="1"/>
      <c r="H12" s="1"/>
      <c r="I12" s="1"/>
      <c r="J12" s="1"/>
      <c r="K12" s="1"/>
      <c r="L12" s="1"/>
      <c r="M12" s="1"/>
    </row>
    <row r="13" spans="1:33" s="3" customFormat="1" ht="16">
      <c r="A13" s="1"/>
      <c r="E13" s="1"/>
      <c r="F13" s="1"/>
      <c r="G13" s="1"/>
      <c r="H13" s="1"/>
      <c r="I13" s="1"/>
      <c r="J13" s="1"/>
      <c r="K13" s="1"/>
      <c r="L13" s="1"/>
      <c r="M13" s="1"/>
    </row>
    <row r="14" spans="1:33" s="3" customFormat="1" ht="16">
      <c r="A14" s="54" t="s">
        <v>162</v>
      </c>
      <c r="E14" s="1"/>
      <c r="F14" s="1"/>
      <c r="G14" s="1"/>
      <c r="H14" s="1"/>
      <c r="I14" s="1"/>
      <c r="J14" s="1"/>
      <c r="K14" s="1"/>
      <c r="L14" s="1"/>
      <c r="M14" s="1"/>
    </row>
    <row r="15" spans="1:33" s="3" customFormat="1" ht="16">
      <c r="A15" s="1"/>
      <c r="E15" s="1"/>
      <c r="F15" s="1"/>
      <c r="G15" s="1"/>
      <c r="H15" s="1"/>
      <c r="I15" s="1"/>
      <c r="J15" s="1"/>
      <c r="K15" s="1"/>
      <c r="L15" s="1"/>
      <c r="M15" s="1"/>
    </row>
    <row r="16" spans="1:33" s="3" customFormat="1" ht="16">
      <c r="A16" s="30" t="s">
        <v>55</v>
      </c>
      <c r="B16" s="3" t="s">
        <v>163</v>
      </c>
      <c r="E16" s="1"/>
      <c r="F16" s="55" t="s">
        <v>172</v>
      </c>
      <c r="G16" s="1"/>
      <c r="H16" s="1"/>
      <c r="I16" s="1"/>
      <c r="J16" s="1"/>
      <c r="K16" s="1"/>
      <c r="L16" s="1"/>
      <c r="M16" s="1"/>
    </row>
    <row r="17" spans="1:33" s="3" customFormat="1" ht="16">
      <c r="A17" s="30" t="s">
        <v>56</v>
      </c>
      <c r="B17" s="3" t="s">
        <v>164</v>
      </c>
      <c r="E17" s="1"/>
      <c r="F17" s="55" t="s">
        <v>173</v>
      </c>
      <c r="G17" s="1"/>
      <c r="H17" s="1"/>
      <c r="I17" s="1"/>
      <c r="J17" s="1"/>
      <c r="K17" s="1"/>
      <c r="L17" s="1"/>
      <c r="M17" s="1"/>
    </row>
    <row r="18" spans="1:33" s="3" customFormat="1" ht="16">
      <c r="A18" s="1"/>
      <c r="E18" s="1"/>
      <c r="F18" s="1"/>
      <c r="G18" s="1"/>
      <c r="H18" s="1"/>
      <c r="I18" s="1"/>
      <c r="J18" s="1"/>
      <c r="K18" s="1"/>
      <c r="L18" s="1"/>
      <c r="M18" s="1"/>
    </row>
    <row r="19" spans="1:33" s="3" customFormat="1" ht="16">
      <c r="A19" s="54" t="s">
        <v>165</v>
      </c>
      <c r="E19" s="1"/>
      <c r="F19" s="1"/>
      <c r="G19" s="1"/>
      <c r="H19" s="1"/>
      <c r="I19" s="1"/>
      <c r="J19" s="1"/>
      <c r="K19" s="1"/>
      <c r="L19" s="1"/>
      <c r="M19" s="1"/>
    </row>
    <row r="20" spans="1:33" s="3" customFormat="1" ht="16">
      <c r="A20" s="1"/>
      <c r="E20" s="1"/>
      <c r="F20" s="1"/>
      <c r="G20" s="1"/>
      <c r="H20" s="1"/>
      <c r="I20" s="1"/>
      <c r="J20" s="1"/>
      <c r="K20" s="1"/>
      <c r="L20" s="1"/>
      <c r="M20" s="1"/>
    </row>
    <row r="21" spans="1:33" s="3" customFormat="1" ht="16">
      <c r="A21" s="30" t="s">
        <v>55</v>
      </c>
      <c r="B21" s="3" t="s">
        <v>166</v>
      </c>
      <c r="E21" s="1"/>
      <c r="F21" s="56" t="s">
        <v>174</v>
      </c>
      <c r="G21" s="1"/>
      <c r="H21" s="1"/>
      <c r="I21" s="1"/>
      <c r="J21" s="1"/>
      <c r="K21" s="1"/>
      <c r="L21" s="1"/>
      <c r="M21" s="1"/>
    </row>
    <row r="22" spans="1:33" s="3" customFormat="1" ht="16">
      <c r="A22" s="30" t="s">
        <v>56</v>
      </c>
      <c r="B22" s="3" t="s">
        <v>167</v>
      </c>
      <c r="E22" s="1"/>
      <c r="F22" s="56" t="s">
        <v>175</v>
      </c>
      <c r="G22" s="1"/>
      <c r="H22" s="1"/>
      <c r="I22" s="1"/>
      <c r="J22" s="1"/>
      <c r="K22" s="1"/>
      <c r="L22" s="1"/>
      <c r="M22" s="1"/>
    </row>
    <row r="23" spans="1:33" s="3" customFormat="1" ht="16">
      <c r="A23" s="1"/>
      <c r="E23" s="1"/>
      <c r="F23" s="1"/>
      <c r="G23" s="1"/>
      <c r="H23" s="1"/>
      <c r="I23" s="1"/>
      <c r="J23" s="1"/>
      <c r="K23" s="1"/>
      <c r="L23" s="1"/>
      <c r="M23" s="1"/>
    </row>
    <row r="24" spans="1:33" s="3" customFormat="1" ht="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33" ht="18">
      <c r="A25" s="32" t="s">
        <v>57</v>
      </c>
      <c r="G25" s="32" t="s">
        <v>58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6">
      <c r="B26" s="21" t="s">
        <v>59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6">
      <c r="A27" s="3"/>
      <c r="B27" s="3"/>
      <c r="C27" s="3"/>
      <c r="D27" s="3"/>
      <c r="E27" s="3"/>
      <c r="F27" s="3"/>
      <c r="G27" s="30" t="s">
        <v>60</v>
      </c>
      <c r="H27" s="3" t="s">
        <v>61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3" customFormat="1" ht="16">
      <c r="A28" s="33">
        <v>1</v>
      </c>
      <c r="B28" s="3" t="s">
        <v>153</v>
      </c>
      <c r="C28" s="1"/>
      <c r="D28" s="1"/>
      <c r="E28" s="1"/>
      <c r="G28" s="30" t="s">
        <v>13</v>
      </c>
      <c r="H28" s="3" t="s">
        <v>62</v>
      </c>
    </row>
    <row r="29" spans="1:33" s="3" customFormat="1" ht="16">
      <c r="A29" s="33">
        <v>2</v>
      </c>
      <c r="B29" s="3" t="s">
        <v>134</v>
      </c>
      <c r="C29" s="1"/>
      <c r="D29" s="1"/>
      <c r="E29" s="1"/>
      <c r="G29" s="30" t="s">
        <v>63</v>
      </c>
      <c r="H29" s="3" t="s">
        <v>64</v>
      </c>
    </row>
    <row r="30" spans="1:33" s="3" customFormat="1" ht="16">
      <c r="A30" s="33">
        <v>3</v>
      </c>
      <c r="B30" s="3" t="s">
        <v>135</v>
      </c>
      <c r="G30" s="30" t="s">
        <v>65</v>
      </c>
      <c r="H30" s="3" t="s">
        <v>66</v>
      </c>
    </row>
    <row r="31" spans="1:33" s="3" customFormat="1" ht="16">
      <c r="A31" s="33">
        <v>4</v>
      </c>
      <c r="B31" s="3" t="s">
        <v>136</v>
      </c>
      <c r="G31" s="30" t="s">
        <v>16</v>
      </c>
      <c r="H31" s="3" t="s">
        <v>67</v>
      </c>
    </row>
    <row r="32" spans="1:33" s="3" customFormat="1" ht="16">
      <c r="A32" s="33">
        <v>5</v>
      </c>
      <c r="B32" s="3" t="s">
        <v>137</v>
      </c>
      <c r="E32" s="1"/>
      <c r="G32" s="30" t="s">
        <v>17</v>
      </c>
      <c r="H32" s="3" t="s">
        <v>68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s="3" customFormat="1" ht="16">
      <c r="A33" s="33">
        <v>6</v>
      </c>
      <c r="B33" s="3" t="s">
        <v>154</v>
      </c>
      <c r="C33" s="1"/>
      <c r="D33" s="1"/>
      <c r="E33" s="1"/>
      <c r="G33" s="30" t="s">
        <v>18</v>
      </c>
      <c r="H33" s="3" t="s">
        <v>69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s="3" customFormat="1" ht="16">
      <c r="A34" s="33">
        <v>7</v>
      </c>
      <c r="B34" s="3" t="s">
        <v>219</v>
      </c>
      <c r="C34" s="1"/>
      <c r="D34" s="1"/>
      <c r="E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s="3" customFormat="1" ht="16">
      <c r="A35" s="3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s="3" customFormat="1" ht="16">
      <c r="A36" s="33">
        <v>8</v>
      </c>
      <c r="B36" s="3" t="s">
        <v>138</v>
      </c>
    </row>
    <row r="37" spans="1:33" s="3" customFormat="1" ht="16">
      <c r="A37" s="33">
        <v>9</v>
      </c>
      <c r="B37" s="3" t="s">
        <v>76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33" s="3" customFormat="1" ht="16">
      <c r="A38" s="33">
        <v>10</v>
      </c>
      <c r="B38" s="3" t="s">
        <v>139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33" s="3" customFormat="1" ht="16">
      <c r="A39" s="33">
        <v>11</v>
      </c>
      <c r="B39" s="3" t="s">
        <v>70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33" s="3" customFormat="1" ht="16">
      <c r="A40" s="3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33" s="3" customFormat="1" ht="16">
      <c r="A41" s="33">
        <v>21</v>
      </c>
      <c r="B41" s="3" t="s">
        <v>140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33" s="3" customFormat="1" ht="16">
      <c r="A42" s="33">
        <v>22</v>
      </c>
      <c r="B42" s="3" t="s">
        <v>143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33" ht="16">
      <c r="A43" s="33">
        <v>23</v>
      </c>
      <c r="B43" s="3" t="s">
        <v>155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6">
      <c r="A44" s="3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6">
      <c r="A45" s="33"/>
      <c r="B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6">
      <c r="A46" s="33"/>
      <c r="B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6">
      <c r="A47" s="33"/>
      <c r="B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9" spans="1:33" s="3" customFormat="1" ht="18">
      <c r="A49" s="292" t="s">
        <v>249</v>
      </c>
      <c r="B49" s="293"/>
      <c r="C49" s="293"/>
      <c r="D49" s="293"/>
      <c r="E49" s="293"/>
      <c r="F49" s="293"/>
      <c r="G49" s="293"/>
      <c r="H49" s="293"/>
      <c r="I49" s="29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s="3" customFormat="1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s="3" customFormat="1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s="3" customFormat="1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s="3" customFormat="1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s="3" customFormat="1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s="3" customFormat="1" ht="16">
      <c r="A55" s="1"/>
      <c r="B55" s="1"/>
      <c r="C55" s="1"/>
      <c r="D55" s="1"/>
      <c r="E55" s="1"/>
      <c r="F55" s="1"/>
      <c r="G55" s="21" t="s">
        <v>71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s="3" customFormat="1" ht="16">
      <c r="A56" s="1"/>
      <c r="B56" s="1"/>
      <c r="C56" s="1"/>
      <c r="D56" s="1"/>
      <c r="E56" s="1"/>
      <c r="F56" s="1"/>
      <c r="G56" s="1" t="s">
        <v>72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s="3" customFormat="1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s="3" customFormat="1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73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M30" sqref="M30"/>
    </sheetView>
  </sheetViews>
  <sheetFormatPr baseColWidth="10" defaultRowHeight="13"/>
  <cols>
    <col min="1" max="6" width="8.83203125" customWidth="1"/>
    <col min="7" max="7" width="9.83203125" customWidth="1"/>
    <col min="8" max="256" width="8.83203125" customWidth="1"/>
  </cols>
  <sheetData>
    <row r="1" spans="1:12">
      <c r="G1" s="20" t="s">
        <v>81</v>
      </c>
    </row>
    <row r="2" spans="1:12">
      <c r="G2" s="20"/>
    </row>
    <row r="3" spans="1:12">
      <c r="G3" s="20"/>
    </row>
    <row r="4" spans="1:12">
      <c r="G4" s="20"/>
    </row>
    <row r="5" spans="1:12">
      <c r="G5" s="20"/>
    </row>
    <row r="6" spans="1:12">
      <c r="G6" s="20"/>
    </row>
    <row r="7" spans="1:12" ht="16">
      <c r="A7" s="36" t="s">
        <v>53</v>
      </c>
      <c r="L7" s="36">
        <f>'Sem VIsd_VII'!K72</f>
        <v>2490</v>
      </c>
    </row>
    <row r="9" spans="1:12" ht="16">
      <c r="A9" s="36" t="s">
        <v>73</v>
      </c>
      <c r="L9" s="36">
        <f>('Sem I _ IV '!D23+'Sem I _ IV '!D38+'Sem I _ IV '!D51+'Sem I _ IV '!D63+'Sem V _ VI'!D15+'Sem V _ VI'!D26+'Sem VIsd_VII'!D14+'Sem VIsd_VII'!D54)*15</f>
        <v>1095</v>
      </c>
    </row>
    <row r="11" spans="1:12" ht="16">
      <c r="A11" s="36" t="s">
        <v>74</v>
      </c>
      <c r="G11" s="37">
        <f>100*L9/L7</f>
        <v>43.975903614457835</v>
      </c>
      <c r="H11" s="36" t="s">
        <v>75</v>
      </c>
    </row>
    <row r="19" spans="1:12" ht="16">
      <c r="A19" s="36"/>
      <c r="K19" s="38"/>
      <c r="L19" s="36"/>
    </row>
    <row r="20" spans="1:12" ht="16">
      <c r="K20" s="36"/>
      <c r="L20" s="36"/>
    </row>
    <row r="21" spans="1:12" ht="16">
      <c r="K21" s="36"/>
      <c r="L21" s="36"/>
    </row>
    <row r="22" spans="1:12" ht="16">
      <c r="K22" s="36"/>
      <c r="L22" s="36"/>
    </row>
    <row r="24" spans="1:12" ht="16">
      <c r="A24" s="36"/>
      <c r="K24" s="38"/>
      <c r="L24" s="36"/>
    </row>
    <row r="25" spans="1:12" ht="16">
      <c r="K25" s="36"/>
      <c r="L25" s="36"/>
    </row>
    <row r="26" spans="1:12" ht="16">
      <c r="K26" s="36"/>
      <c r="L26" s="36"/>
    </row>
    <row r="27" spans="1:12" ht="16">
      <c r="K27" s="36"/>
      <c r="L27" s="36"/>
    </row>
    <row r="29" spans="1:12" ht="16">
      <c r="A29" s="36"/>
      <c r="G29" s="38"/>
      <c r="H29" s="37"/>
      <c r="I29" s="36"/>
    </row>
    <row r="30" spans="1:12" ht="16">
      <c r="G30" s="36"/>
      <c r="H30" s="37"/>
      <c r="I30" s="36"/>
    </row>
    <row r="31" spans="1:12" ht="16">
      <c r="G31" s="36"/>
      <c r="H31" s="37"/>
      <c r="I31" s="36"/>
    </row>
    <row r="32" spans="1:12" ht="16">
      <c r="G32" s="36"/>
      <c r="H32" s="37"/>
      <c r="I32" s="36"/>
    </row>
  </sheetData>
  <phoneticPr fontId="8" type="noConversion"/>
  <pageMargins left="0.78749999999999998" right="0.78749999999999998" top="0.78749999999999998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Sem I _ IV </vt:lpstr>
      <vt:lpstr>Sem V _ VI</vt:lpstr>
      <vt:lpstr>Sem VIsd_VII</vt:lpstr>
      <vt:lpstr>uwagi</vt:lpstr>
      <vt:lpstr>statystyka</vt:lpstr>
      <vt:lpstr>'Sem I _ IV '!Obszar_wydruku</vt:lpstr>
      <vt:lpstr>'Sem VIsd_VII'!Obszar_wydruku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Politechnika</dc:creator>
  <cp:lastModifiedBy>Użytkownik pakietu Microsoft Office</cp:lastModifiedBy>
  <cp:lastPrinted>2016-06-01T12:40:49Z</cp:lastPrinted>
  <dcterms:created xsi:type="dcterms:W3CDTF">2008-03-03T21:25:30Z</dcterms:created>
  <dcterms:modified xsi:type="dcterms:W3CDTF">2018-04-16T10:06:36Z</dcterms:modified>
</cp:coreProperties>
</file>