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38BFFF74-480F-7F4A-86F8-19112E14B260}" xr6:coauthVersionLast="32" xr6:coauthVersionMax="32" xr10:uidLastSave="{00000000-0000-0000-0000-000000000000}"/>
  <bookViews>
    <workbookView xWindow="0" yWindow="460" windowWidth="19240" windowHeight="5060" activeTab="1"/>
  </bookViews>
  <sheets>
    <sheet name="Sem I _ IV " sheetId="1" r:id="rId1"/>
    <sheet name="Sem V _ VII" sheetId="2" r:id="rId2"/>
    <sheet name="uwagi" sheetId="3" r:id="rId3"/>
  </sheets>
  <definedNames>
    <definedName name="_xlnm.Print_Area" localSheetId="0">'Sem I _ IV '!$A$1:$L$62</definedName>
  </definedNames>
  <calcPr calcId="162913"/>
</workbook>
</file>

<file path=xl/calcChain.xml><?xml version="1.0" encoding="utf-8"?>
<calcChain xmlns="http://schemas.openxmlformats.org/spreadsheetml/2006/main">
  <c r="D22" i="1" l="1"/>
  <c r="D35" i="1"/>
  <c r="D49" i="1"/>
  <c r="C50" i="2" s="1"/>
  <c r="D62" i="1"/>
  <c r="D14" i="2"/>
  <c r="D38" i="2"/>
  <c r="E27" i="2"/>
  <c r="F27" i="2"/>
  <c r="G27" i="2"/>
  <c r="H27" i="2"/>
  <c r="I27" i="2"/>
  <c r="J26" i="2"/>
  <c r="J19" i="2"/>
  <c r="J20" i="2"/>
  <c r="J27" i="2" s="1"/>
  <c r="J21" i="2"/>
  <c r="J22" i="2"/>
  <c r="J23" i="2"/>
  <c r="J24" i="2"/>
  <c r="J25" i="2"/>
  <c r="D27" i="2"/>
  <c r="K27" i="2"/>
  <c r="E49" i="1"/>
  <c r="F49" i="1"/>
  <c r="G49" i="1"/>
  <c r="H49" i="1"/>
  <c r="I49" i="1"/>
  <c r="J46" i="1"/>
  <c r="K49" i="1"/>
  <c r="E35" i="1"/>
  <c r="F35" i="1"/>
  <c r="G35" i="1"/>
  <c r="H35" i="1"/>
  <c r="I35" i="1"/>
  <c r="J32" i="1"/>
  <c r="K35" i="1"/>
  <c r="C55" i="2"/>
  <c r="C56" i="2"/>
  <c r="J33" i="2"/>
  <c r="J38" i="2" s="1"/>
  <c r="J32" i="2"/>
  <c r="J34" i="2"/>
  <c r="J35" i="2"/>
  <c r="J36" i="2"/>
  <c r="J37" i="2"/>
  <c r="J6" i="2"/>
  <c r="J7" i="2"/>
  <c r="J14" i="2" s="1"/>
  <c r="J8" i="2"/>
  <c r="J9" i="2"/>
  <c r="J10" i="2"/>
  <c r="J11" i="2"/>
  <c r="J12" i="2"/>
  <c r="J13" i="2"/>
  <c r="J30" i="1"/>
  <c r="K38" i="2"/>
  <c r="I38" i="2"/>
  <c r="H38" i="2"/>
  <c r="G38" i="2"/>
  <c r="F38" i="2"/>
  <c r="E38" i="2"/>
  <c r="K22" i="1"/>
  <c r="J15" i="1"/>
  <c r="J22" i="1" s="1"/>
  <c r="J20" i="1"/>
  <c r="I22" i="1"/>
  <c r="H22" i="1"/>
  <c r="G22" i="1"/>
  <c r="F22" i="1"/>
  <c r="E22" i="1"/>
  <c r="J14" i="1"/>
  <c r="J40" i="1"/>
  <c r="J34" i="1"/>
  <c r="J17" i="1"/>
  <c r="J16" i="1"/>
  <c r="J60" i="1"/>
  <c r="J59" i="1"/>
  <c r="J47" i="1"/>
  <c r="J33" i="1"/>
  <c r="J18" i="1"/>
  <c r="J19" i="1"/>
  <c r="J21" i="1"/>
  <c r="J27" i="1"/>
  <c r="J35" i="1" s="1"/>
  <c r="J29" i="1"/>
  <c r="J28" i="1"/>
  <c r="J31" i="1"/>
  <c r="J48" i="1"/>
  <c r="J41" i="1"/>
  <c r="J49" i="1" s="1"/>
  <c r="J42" i="1"/>
  <c r="J43" i="1"/>
  <c r="J44" i="1"/>
  <c r="J45" i="1"/>
  <c r="J54" i="1"/>
  <c r="J62" i="1" s="1"/>
  <c r="J55" i="1"/>
  <c r="J56" i="1"/>
  <c r="J57" i="1"/>
  <c r="J58" i="1"/>
  <c r="J61" i="1"/>
  <c r="E62" i="1"/>
  <c r="F62" i="1"/>
  <c r="G62" i="1"/>
  <c r="H62" i="1"/>
  <c r="I62" i="1"/>
  <c r="K62" i="1"/>
  <c r="E14" i="2"/>
  <c r="F14" i="2"/>
  <c r="G14" i="2"/>
  <c r="H14" i="2"/>
  <c r="I14" i="2"/>
  <c r="K14" i="2"/>
  <c r="L48" i="2" l="1"/>
  <c r="C51" i="2" s="1"/>
</calcChain>
</file>

<file path=xl/sharedStrings.xml><?xml version="1.0" encoding="utf-8"?>
<sst xmlns="http://schemas.openxmlformats.org/spreadsheetml/2006/main" count="402" uniqueCount="252">
  <si>
    <t>strona 1/4</t>
  </si>
  <si>
    <t>Politechnika Białostocka</t>
  </si>
  <si>
    <t>Wydział Budownictwa i Inżynierii Środowiska</t>
  </si>
  <si>
    <t>PLAN  STUDIÓW  NIESTACJONARNYCH I STOPNIA (INŻ.)</t>
  </si>
  <si>
    <t>zjazdów</t>
  </si>
  <si>
    <t xml:space="preserve">SEMESTR </t>
  </si>
  <si>
    <t>I</t>
  </si>
  <si>
    <t>Lp.</t>
  </si>
  <si>
    <t>Przedmiot</t>
  </si>
  <si>
    <t>Kod przedmiotu</t>
  </si>
  <si>
    <t xml:space="preserve">      Liczba godzin w czasie zjazdu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</si>
  <si>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</si>
  <si>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</si>
  <si>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</si>
  <si>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</si>
  <si>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</si>
  <si>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</si>
  <si>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</si>
  <si>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</si>
  <si>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</si>
  <si>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</si>
  <si>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</si>
  <si>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</si>
  <si>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</si>
  <si>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Język obcy I</t>
  </si>
  <si>
    <t>III</t>
  </si>
  <si>
    <t>Język obcy II</t>
  </si>
  <si>
    <t>IV</t>
  </si>
  <si>
    <t>Język obcy III</t>
  </si>
  <si>
    <t>strona 2/4</t>
  </si>
  <si>
    <t>V</t>
  </si>
  <si>
    <t>Język obcy IV</t>
  </si>
  <si>
    <t>VI</t>
  </si>
  <si>
    <t>VII</t>
  </si>
  <si>
    <t>Seminarium dyplomowe</t>
  </si>
  <si>
    <t>Ochrona własności intelektualnej</t>
  </si>
  <si>
    <t>Praca dyplomowa</t>
  </si>
  <si>
    <t>Student zobowiązany jest do odbycia w czasie studiów:</t>
  </si>
  <si>
    <t xml:space="preserve">    zaliczenia praktyki (bez wystawiania oceny) dokonuje opiekun praktyk zawodowych.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</si>
  <si>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</si>
  <si>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</si>
  <si>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</si>
  <si>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</si>
  <si>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Fizyka</t>
  </si>
  <si>
    <t>Socjologia</t>
  </si>
  <si>
    <t>Technologia informacyjna</t>
  </si>
  <si>
    <t>kierunek: GOSPODARKA PRZESTRZENNA</t>
  </si>
  <si>
    <t xml:space="preserve">Rysunek techniczny i planistyczny </t>
  </si>
  <si>
    <t>Historia urbanistyki</t>
  </si>
  <si>
    <t>Geografia ekonomiczna</t>
  </si>
  <si>
    <t>Prawoznawstwo</t>
  </si>
  <si>
    <t>Samorząd terytorialny</t>
  </si>
  <si>
    <t>Strategie rozwoju gminy</t>
  </si>
  <si>
    <t>Grafika inżynierska</t>
  </si>
  <si>
    <t>Planowanie infrastruktury technicznej</t>
  </si>
  <si>
    <t>Geodezja i kartografia</t>
  </si>
  <si>
    <t>Mapy numeryczne</t>
  </si>
  <si>
    <t>Podstawy gospodarki przestrzennej (E)</t>
  </si>
  <si>
    <t>Ekonomika miast i regionów (E)</t>
  </si>
  <si>
    <t>KOiKŚ</t>
  </si>
  <si>
    <t>ZID</t>
  </si>
  <si>
    <t>KPBiOB</t>
  </si>
  <si>
    <t>ZIP</t>
  </si>
  <si>
    <t>KSiŚ</t>
  </si>
  <si>
    <t>KTwIiOŚ</t>
  </si>
  <si>
    <t>WZ</t>
  </si>
  <si>
    <t>ZIPB</t>
  </si>
  <si>
    <t>Ekonomia (E)</t>
  </si>
  <si>
    <t>Projektowanie urbanistyczne I</t>
  </si>
  <si>
    <t>Planowanie przestrzenne (E)</t>
  </si>
  <si>
    <t xml:space="preserve">     </t>
  </si>
  <si>
    <t>Budownictwo (E)</t>
  </si>
  <si>
    <t>Przyrodnicze uwarunk. gosp. przestrzenią (E)</t>
  </si>
  <si>
    <t>Projektowanie urbanistyczne II (E)</t>
  </si>
  <si>
    <t>Prawne uwarunk. gospodarki przestrzennej (E)</t>
  </si>
  <si>
    <t>KOIKŚ</t>
  </si>
  <si>
    <t>SJO</t>
  </si>
  <si>
    <t>Gospodarka nieruchomościami (E )</t>
  </si>
  <si>
    <t>Matematyka (E)</t>
  </si>
  <si>
    <t>Statystyka (E)</t>
  </si>
  <si>
    <t>Planowanie infrastruktury drogowej</t>
  </si>
  <si>
    <t>Przedmiot do wyboru - IV</t>
  </si>
  <si>
    <t>Przedmiot do wyboru - V a</t>
  </si>
  <si>
    <t>Przedmiot do wyboru - V b</t>
  </si>
  <si>
    <t>Przedmiot do wyboru - V c</t>
  </si>
  <si>
    <t>Przedmiot do wyboru - V d</t>
  </si>
  <si>
    <t>Ergonomia i BHP</t>
  </si>
  <si>
    <t>Przedmiot do wyboru - VI a</t>
  </si>
  <si>
    <t>Przedmiot do wyboru - VI b</t>
  </si>
  <si>
    <t>Ekonomika inwestycji (E)</t>
  </si>
  <si>
    <t>Podstawy ochrony środowiska (E)</t>
  </si>
  <si>
    <t>Geograficzne systemy informacji przestrzennej (E)</t>
  </si>
  <si>
    <t xml:space="preserve">Zasady projektowania </t>
  </si>
  <si>
    <t>Społ.-kultur. uwarunkowania gosp. przestrzennej (E)</t>
  </si>
  <si>
    <t>Geometria i grafika (E)</t>
  </si>
  <si>
    <t>(obowiązuje studentów, którzy rozpoczęli studia w roku akad. 2012/2013)</t>
  </si>
  <si>
    <t>Przedmiot do wyboru - VI c (HES)</t>
  </si>
  <si>
    <t>Przedmiot do wyboru - VI d (HES)</t>
  </si>
  <si>
    <t>Przedmiot do wyboru - VII b</t>
  </si>
  <si>
    <t>Przedmiot do wyboru - VII a</t>
  </si>
  <si>
    <t>Praktyka zawodowa</t>
  </si>
  <si>
    <t>a) praktyki zawodowej w wymiarze  4  tygodni;</t>
  </si>
  <si>
    <t>Przedmioty obieralne:</t>
  </si>
  <si>
    <t>KM</t>
  </si>
  <si>
    <t>21.02.2012</t>
  </si>
  <si>
    <t>obieralny IV</t>
  </si>
  <si>
    <t>Podstawy projektowania architektoniczno – urbanistycznego</t>
  </si>
  <si>
    <t>Podstawy kształtowania krajobrazu miejskiego</t>
  </si>
  <si>
    <t>obieralny Va</t>
  </si>
  <si>
    <t>Waloryzacja krajobrazu</t>
  </si>
  <si>
    <t>Ocena zasobów środowiska przyrodniczego</t>
  </si>
  <si>
    <t>obieralny Vb</t>
  </si>
  <si>
    <t xml:space="preserve">Rynek nieruchomości </t>
  </si>
  <si>
    <t>Pośrednictwo w obrocie nieruchomościami</t>
  </si>
  <si>
    <t>obieralny Vc</t>
  </si>
  <si>
    <t>Obszary wiejskie i ich funkcje</t>
  </si>
  <si>
    <t>Wielofunkcyjny rozwój obszarów wiejskich</t>
  </si>
  <si>
    <t>obieralny Vd</t>
  </si>
  <si>
    <t xml:space="preserve">Administrowanie budynkami </t>
  </si>
  <si>
    <t>Utrzymanie budynków</t>
  </si>
  <si>
    <t>obieralny VIa</t>
  </si>
  <si>
    <t>Rewitalizacja obszarów wiejskich</t>
  </si>
  <si>
    <t>Rewitalizacja terenów zielonych</t>
  </si>
  <si>
    <t>obieralny VIb</t>
  </si>
  <si>
    <t>Środowiskowe skutki realizacji MPZP</t>
  </si>
  <si>
    <t xml:space="preserve">Oceny oddziaływania na środowisko </t>
  </si>
  <si>
    <t xml:space="preserve">obieralny VIc </t>
  </si>
  <si>
    <t>Podstawy przedsiębiorczości</t>
  </si>
  <si>
    <t>(HES)</t>
  </si>
  <si>
    <t xml:space="preserve">Zarządzanie karierą </t>
  </si>
  <si>
    <t>obieralny VId</t>
  </si>
  <si>
    <t xml:space="preserve">Historia sztuku </t>
  </si>
  <si>
    <t xml:space="preserve">Historia architektury </t>
  </si>
  <si>
    <t>obieralny VIIa</t>
  </si>
  <si>
    <t>Proces inwestycyjny</t>
  </si>
  <si>
    <t>Przetargi i zamówienia publiczne</t>
  </si>
  <si>
    <t>obieralny VIIb</t>
  </si>
  <si>
    <t>Projektowanie zintegrowane na terenach zurbanizowanych</t>
  </si>
  <si>
    <t>Projektowanie zintegrowane na terenach zabudowy rozproszonej</t>
  </si>
  <si>
    <t>GN5140A</t>
  </si>
  <si>
    <t>GN5140B</t>
  </si>
  <si>
    <t>GN5141A</t>
  </si>
  <si>
    <t>GN5141B</t>
  </si>
  <si>
    <t>GN6147A</t>
  </si>
  <si>
    <t>GN6147B</t>
  </si>
  <si>
    <t>GN6148A</t>
  </si>
  <si>
    <t>GN6148B</t>
  </si>
  <si>
    <t>GN6149A</t>
  </si>
  <si>
    <t>GN6149B</t>
  </si>
  <si>
    <t>GN6150A</t>
  </si>
  <si>
    <t>GN6150B</t>
  </si>
  <si>
    <t>GN4133A</t>
  </si>
  <si>
    <t>GN4133B</t>
  </si>
  <si>
    <t>GN5138A</t>
  </si>
  <si>
    <t>GN5138B</t>
  </si>
  <si>
    <t>GN5139A</t>
  </si>
  <si>
    <t>GN5139B</t>
  </si>
  <si>
    <t>GN6146A</t>
  </si>
  <si>
    <t>GN6146B</t>
  </si>
  <si>
    <t>GN7151A</t>
  </si>
  <si>
    <t>GN7151B</t>
  </si>
  <si>
    <t>co stanowi:</t>
  </si>
  <si>
    <t>ogólnej liczby punktów ECTS</t>
  </si>
  <si>
    <t>GN1101</t>
  </si>
  <si>
    <t>GN1102</t>
  </si>
  <si>
    <t>GN1103</t>
  </si>
  <si>
    <t>GN1104</t>
  </si>
  <si>
    <t>GN1105</t>
  </si>
  <si>
    <t>GN1106</t>
  </si>
  <si>
    <t>GN1107</t>
  </si>
  <si>
    <t>GN1108</t>
  </si>
  <si>
    <t>GN2109</t>
  </si>
  <si>
    <t>GN2110</t>
  </si>
  <si>
    <t>GN2111</t>
  </si>
  <si>
    <t>GN2112</t>
  </si>
  <si>
    <t>GN2113</t>
  </si>
  <si>
    <t>GN2114</t>
  </si>
  <si>
    <t>GN2115</t>
  </si>
  <si>
    <t>GN2116</t>
  </si>
  <si>
    <t>GN3119</t>
  </si>
  <si>
    <t>GN3120</t>
  </si>
  <si>
    <t>GN3121</t>
  </si>
  <si>
    <t>GN3122</t>
  </si>
  <si>
    <t>GN3123</t>
  </si>
  <si>
    <t>GN3124</t>
  </si>
  <si>
    <t>GN3125</t>
  </si>
  <si>
    <t>GN4126</t>
  </si>
  <si>
    <t>GN4127</t>
  </si>
  <si>
    <t>GN4128</t>
  </si>
  <si>
    <t>GN4129</t>
  </si>
  <si>
    <t>GN4130</t>
  </si>
  <si>
    <t>GN4131</t>
  </si>
  <si>
    <t>GN4132</t>
  </si>
  <si>
    <t>GN4133…</t>
  </si>
  <si>
    <t>GN5134</t>
  </si>
  <si>
    <t>GN5135</t>
  </si>
  <si>
    <t>GN5136</t>
  </si>
  <si>
    <t>GN5137</t>
  </si>
  <si>
    <t>GN5138…</t>
  </si>
  <si>
    <t>GN5139…</t>
  </si>
  <si>
    <t>GN5140…</t>
  </si>
  <si>
    <t>GN5141…</t>
  </si>
  <si>
    <t>GN6143</t>
  </si>
  <si>
    <t>GN6144</t>
  </si>
  <si>
    <t>GN6145</t>
  </si>
  <si>
    <t>GN6146…</t>
  </si>
  <si>
    <t>GN6147…</t>
  </si>
  <si>
    <t>GN6148…</t>
  </si>
  <si>
    <t>GN6149…</t>
  </si>
  <si>
    <t>Oznaczenia poszczególnych jednostek (katedr/zakładów) - dotyczy kolumny "Uwagi":</t>
  </si>
  <si>
    <t>Katedra Ochrony i Kształtowania Środowiska</t>
  </si>
  <si>
    <t>Katedra Systemów Inżynierii Środowiska</t>
  </si>
  <si>
    <t>Katedra Technologii w Inżynierii i Ochronie Środowiska</t>
  </si>
  <si>
    <t>Katedra Podstaw Budownictwa i Ochrony Budowli</t>
  </si>
  <si>
    <t>Zakład Informacji Przestrzennej</t>
  </si>
  <si>
    <t>Zakład Inżynierii Procesów Budowlanych</t>
  </si>
  <si>
    <t>Zakład Inżynierii Drogowej</t>
  </si>
  <si>
    <t>KM (WI)</t>
  </si>
  <si>
    <t>Katedra Matematyki (Wydział Informatyki)</t>
  </si>
  <si>
    <t>SF</t>
  </si>
  <si>
    <t>Studium Fizyki</t>
  </si>
  <si>
    <t>Studium Języków Obcych</t>
  </si>
  <si>
    <t>Wydział Zarządzania</t>
  </si>
  <si>
    <t>WA</t>
  </si>
  <si>
    <t>Wydział Architektury</t>
  </si>
  <si>
    <t>GN7150…</t>
  </si>
  <si>
    <t>GN7151…</t>
  </si>
  <si>
    <t>GN7152</t>
  </si>
  <si>
    <t>GN7154</t>
  </si>
  <si>
    <t>GN7155</t>
  </si>
  <si>
    <t>GN7156</t>
  </si>
  <si>
    <t>WZ/ZIP</t>
  </si>
  <si>
    <t>KMK</t>
  </si>
  <si>
    <t>Katedra Mechaniki Konstrukcji</t>
  </si>
  <si>
    <t>Łącznie punktów ECTS z przedmiotów obieralnych:</t>
  </si>
  <si>
    <t>Rewitalizacja obszarów zabudowanych (E )</t>
  </si>
  <si>
    <t>DZAK/WA</t>
  </si>
  <si>
    <t>KPBiOB/DZAK</t>
  </si>
  <si>
    <t>DZAK</t>
  </si>
  <si>
    <t>Dydaktyczny Zespół Architektury Krajobrazu</t>
  </si>
  <si>
    <t>strona 3/4</t>
  </si>
  <si>
    <t>SWFiS</t>
  </si>
  <si>
    <t>Studium Wychowania Fizycznego i Sportu</t>
  </si>
  <si>
    <t>GN3117</t>
  </si>
  <si>
    <t>GN3118</t>
  </si>
  <si>
    <t>GN6153</t>
  </si>
  <si>
    <t>Klimat obszarów zabudowanych (E )</t>
  </si>
  <si>
    <t>Plan studiów został zatwierdzony przez Radę Wydziału w dniu 29 lutego 2012 r.</t>
  </si>
  <si>
    <t>..........................................</t>
  </si>
  <si>
    <t>(pieczęć i podpis Dziekana)</t>
  </si>
  <si>
    <t>zatwierdzony przez Radę Wydziału w dniu  29.02.2012 r. wraz ze zmianami z dnia 11 czerwca 2014r.</t>
  </si>
  <si>
    <t>Język obcy V (E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</si>
</sst>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4" formatCode="0.0"/>
  </numFmts>
  <fonts count="23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sz val="18"/>
      <name val="Arial CE"/>
      <family val="2"/>
      <charset val="238"/>
    </font>
    <font>
      <sz val="14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276">
    <xf numFmtId="0" fontId="0" fillId="0" borderId="0" xfId="0"/>
    <xf numFmtId="17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Fill="1" applyAlignme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0" xfId="0" applyFont="1" applyFill="1" applyBorder="1"/>
    <xf numFmtId="0" fontId="1" fillId="0" borderId="21" xfId="0" applyFont="1" applyFill="1" applyBorder="1" applyAlignment="1">
      <alignment horizontal="center"/>
    </xf>
    <xf numFmtId="0" fontId="0" fillId="0" borderId="16" xfId="0" applyFont="1" applyBorder="1"/>
    <xf numFmtId="0" fontId="1" fillId="0" borderId="1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Fill="1" applyBorder="1"/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5" xfId="0" applyFont="1" applyBorder="1"/>
    <xf numFmtId="0" fontId="0" fillId="0" borderId="18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7" xfId="0" applyFont="1" applyFill="1" applyBorder="1"/>
    <xf numFmtId="0" fontId="1" fillId="0" borderId="2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right"/>
    </xf>
    <xf numFmtId="0" fontId="0" fillId="0" borderId="16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/>
    </xf>
    <xf numFmtId="0" fontId="0" fillId="0" borderId="29" xfId="0" applyFont="1" applyBorder="1" applyAlignment="1">
      <alignment horizontal="center"/>
    </xf>
    <xf numFmtId="0" fontId="0" fillId="0" borderId="7" xfId="0" applyFont="1" applyBorder="1"/>
    <xf numFmtId="0" fontId="1" fillId="0" borderId="30" xfId="0" applyFont="1" applyBorder="1" applyAlignment="1">
      <alignment horizontal="center"/>
    </xf>
    <xf numFmtId="0" fontId="0" fillId="0" borderId="6" xfId="0" applyFont="1" applyFill="1" applyBorder="1"/>
    <xf numFmtId="0" fontId="1" fillId="0" borderId="3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5" fillId="0" borderId="0" xfId="0" applyFont="1" applyAlignment="1">
      <alignment horizontal="right"/>
    </xf>
    <xf numFmtId="0" fontId="12" fillId="0" borderId="0" xfId="0" applyFont="1"/>
    <xf numFmtId="0" fontId="3" fillId="0" borderId="0" xfId="0" applyFont="1" applyAlignment="1">
      <alignment horizontal="right"/>
    </xf>
    <xf numFmtId="174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32" xfId="0" applyFont="1" applyFill="1" applyBorder="1"/>
    <xf numFmtId="0" fontId="0" fillId="0" borderId="33" xfId="0" applyBorder="1"/>
    <xf numFmtId="0" fontId="0" fillId="0" borderId="16" xfId="0" applyFill="1" applyBorder="1"/>
    <xf numFmtId="0" fontId="0" fillId="0" borderId="16" xfId="0" applyBorder="1"/>
    <xf numFmtId="0" fontId="0" fillId="0" borderId="34" xfId="0" applyFont="1" applyFill="1" applyBorder="1" applyAlignment="1">
      <alignment horizontal="center"/>
    </xf>
    <xf numFmtId="0" fontId="0" fillId="0" borderId="35" xfId="0" applyFill="1" applyBorder="1"/>
    <xf numFmtId="0" fontId="0" fillId="0" borderId="36" xfId="0" applyBorder="1"/>
    <xf numFmtId="0" fontId="0" fillId="0" borderId="25" xfId="0" applyBorder="1"/>
    <xf numFmtId="0" fontId="0" fillId="0" borderId="5" xfId="0" applyBorder="1"/>
    <xf numFmtId="0" fontId="0" fillId="0" borderId="37" xfId="0" applyBorder="1"/>
    <xf numFmtId="0" fontId="0" fillId="0" borderId="38" xfId="0" applyFont="1" applyFill="1" applyBorder="1"/>
    <xf numFmtId="0" fontId="1" fillId="0" borderId="39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40" xfId="0" applyFont="1" applyBorder="1" applyAlignment="1">
      <alignment horizontal="center"/>
    </xf>
    <xf numFmtId="0" fontId="0" fillId="0" borderId="41" xfId="0" applyFill="1" applyBorder="1"/>
    <xf numFmtId="0" fontId="0" fillId="0" borderId="42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33" xfId="0" applyFont="1" applyFill="1" applyBorder="1"/>
    <xf numFmtId="0" fontId="0" fillId="0" borderId="44" xfId="0" applyFont="1" applyFill="1" applyBorder="1"/>
    <xf numFmtId="0" fontId="0" fillId="0" borderId="44" xfId="0" applyFont="1" applyBorder="1"/>
    <xf numFmtId="0" fontId="1" fillId="0" borderId="45" xfId="0" applyFont="1" applyBorder="1" applyAlignment="1">
      <alignment horizontal="center"/>
    </xf>
    <xf numFmtId="0" fontId="0" fillId="0" borderId="46" xfId="0" applyBorder="1"/>
    <xf numFmtId="0" fontId="0" fillId="0" borderId="47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35" xfId="0" applyFont="1" applyBorder="1"/>
    <xf numFmtId="0" fontId="0" fillId="0" borderId="49" xfId="0" applyFont="1" applyFill="1" applyBorder="1"/>
    <xf numFmtId="0" fontId="0" fillId="0" borderId="50" xfId="0" applyFont="1" applyFill="1" applyBorder="1"/>
    <xf numFmtId="0" fontId="0" fillId="0" borderId="0" xfId="0" applyAlignment="1">
      <alignment horizontal="right"/>
    </xf>
    <xf numFmtId="0" fontId="0" fillId="0" borderId="51" xfId="0" applyFont="1" applyFill="1" applyBorder="1"/>
    <xf numFmtId="0" fontId="1" fillId="0" borderId="1" xfId="0" applyFont="1" applyBorder="1" applyAlignment="1">
      <alignment horizontal="center"/>
    </xf>
    <xf numFmtId="0" fontId="0" fillId="0" borderId="52" xfId="0" applyFont="1" applyBorder="1"/>
    <xf numFmtId="0" fontId="1" fillId="0" borderId="53" xfId="0" applyFont="1" applyBorder="1" applyAlignment="1">
      <alignment horizontal="center"/>
    </xf>
    <xf numFmtId="0" fontId="0" fillId="0" borderId="54" xfId="0" applyBorder="1"/>
    <xf numFmtId="0" fontId="0" fillId="0" borderId="52" xfId="0" applyFont="1" applyFill="1" applyBorder="1"/>
    <xf numFmtId="0" fontId="0" fillId="0" borderId="55" xfId="0" applyBorder="1"/>
    <xf numFmtId="0" fontId="0" fillId="0" borderId="56" xfId="0" applyBorder="1"/>
    <xf numFmtId="0" fontId="0" fillId="0" borderId="25" xfId="0" applyFont="1" applyFill="1" applyBorder="1"/>
    <xf numFmtId="0" fontId="0" fillId="0" borderId="27" xfId="0" applyFont="1" applyFill="1" applyBorder="1" applyAlignment="1">
      <alignment horizontal="center"/>
    </xf>
    <xf numFmtId="0" fontId="0" fillId="0" borderId="57" xfId="0" applyFont="1" applyBorder="1" applyAlignment="1">
      <alignment horizontal="center"/>
    </xf>
    <xf numFmtId="0" fontId="0" fillId="0" borderId="58" xfId="0" applyFont="1" applyBorder="1"/>
    <xf numFmtId="0" fontId="0" fillId="0" borderId="58" xfId="0" applyFont="1" applyFill="1" applyBorder="1"/>
    <xf numFmtId="0" fontId="0" fillId="0" borderId="59" xfId="0" applyBorder="1"/>
    <xf numFmtId="0" fontId="0" fillId="0" borderId="60" xfId="0" applyBorder="1"/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 applyFill="1" applyAlignment="1">
      <alignment horizontal="right"/>
    </xf>
    <xf numFmtId="0" fontId="1" fillId="0" borderId="0" xfId="0" applyFont="1" applyAlignment="1"/>
    <xf numFmtId="10" fontId="3" fillId="0" borderId="0" xfId="0" applyNumberFormat="1" applyFont="1" applyAlignment="1">
      <alignment wrapText="1"/>
    </xf>
    <xf numFmtId="0" fontId="1" fillId="0" borderId="0" xfId="0" applyFont="1" applyFill="1" applyAlignment="1"/>
    <xf numFmtId="0" fontId="18" fillId="0" borderId="6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0" fillId="0" borderId="63" xfId="0" applyBorder="1"/>
    <xf numFmtId="0" fontId="18" fillId="0" borderId="51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0" fillId="0" borderId="65" xfId="0" applyBorder="1"/>
    <xf numFmtId="0" fontId="0" fillId="0" borderId="66" xfId="0" applyBorder="1"/>
    <xf numFmtId="0" fontId="1" fillId="0" borderId="10" xfId="0" applyFont="1" applyBorder="1" applyAlignment="1">
      <alignment horizontal="center"/>
    </xf>
    <xf numFmtId="0" fontId="0" fillId="0" borderId="33" xfId="0" applyFont="1" applyBorder="1"/>
    <xf numFmtId="0" fontId="0" fillId="0" borderId="4" xfId="0" applyBorder="1"/>
    <xf numFmtId="0" fontId="0" fillId="0" borderId="6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8" fillId="0" borderId="68" xfId="0" applyFont="1" applyFill="1" applyBorder="1" applyAlignment="1">
      <alignment horizontal="center" vertical="center"/>
    </xf>
    <xf numFmtId="0" fontId="0" fillId="0" borderId="68" xfId="0" applyFont="1" applyBorder="1"/>
    <xf numFmtId="0" fontId="0" fillId="0" borderId="69" xfId="0" applyFont="1" applyBorder="1"/>
    <xf numFmtId="0" fontId="0" fillId="0" borderId="69" xfId="0" applyFont="1" applyFill="1" applyBorder="1"/>
    <xf numFmtId="0" fontId="0" fillId="0" borderId="70" xfId="0" applyFont="1" applyFill="1" applyBorder="1"/>
    <xf numFmtId="0" fontId="0" fillId="0" borderId="71" xfId="0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0" fillId="0" borderId="73" xfId="0" applyFont="1" applyBorder="1" applyAlignment="1">
      <alignment horizontal="center"/>
    </xf>
    <xf numFmtId="0" fontId="0" fillId="0" borderId="74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0" fillId="0" borderId="77" xfId="0" applyFont="1" applyBorder="1" applyAlignment="1">
      <alignment horizontal="center"/>
    </xf>
    <xf numFmtId="0" fontId="0" fillId="0" borderId="78" xfId="0" applyFont="1" applyBorder="1"/>
    <xf numFmtId="0" fontId="0" fillId="0" borderId="79" xfId="0" applyFont="1" applyBorder="1"/>
    <xf numFmtId="0" fontId="0" fillId="0" borderId="80" xfId="0" applyFont="1" applyFill="1" applyBorder="1"/>
    <xf numFmtId="0" fontId="0" fillId="0" borderId="81" xfId="0" applyBorder="1" applyAlignment="1">
      <alignment horizontal="center"/>
    </xf>
    <xf numFmtId="0" fontId="0" fillId="0" borderId="14" xfId="0" applyBorder="1"/>
    <xf numFmtId="0" fontId="0" fillId="0" borderId="71" xfId="0" applyFont="1" applyBorder="1" applyAlignment="1">
      <alignment horizontal="center"/>
    </xf>
    <xf numFmtId="0" fontId="0" fillId="0" borderId="82" xfId="0" applyFont="1" applyBorder="1" applyAlignment="1">
      <alignment horizontal="center"/>
    </xf>
    <xf numFmtId="0" fontId="1" fillId="0" borderId="83" xfId="0" applyFont="1" applyBorder="1" applyAlignment="1">
      <alignment horizontal="center"/>
    </xf>
    <xf numFmtId="0" fontId="19" fillId="0" borderId="0" xfId="0" applyFont="1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 applyFill="1"/>
    <xf numFmtId="0" fontId="17" fillId="0" borderId="26" xfId="0" applyFont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0" fillId="0" borderId="60" xfId="0" applyFill="1" applyBorder="1" applyAlignment="1"/>
    <xf numFmtId="0" fontId="0" fillId="0" borderId="60" xfId="0" applyBorder="1" applyAlignment="1"/>
    <xf numFmtId="0" fontId="0" fillId="0" borderId="84" xfId="0" applyBorder="1"/>
    <xf numFmtId="0" fontId="0" fillId="0" borderId="85" xfId="0" applyFill="1" applyBorder="1" applyAlignment="1"/>
    <xf numFmtId="0" fontId="0" fillId="0" borderId="85" xfId="0" applyBorder="1" applyAlignment="1"/>
    <xf numFmtId="0" fontId="0" fillId="0" borderId="85" xfId="0" applyBorder="1"/>
    <xf numFmtId="0" fontId="0" fillId="0" borderId="86" xfId="0" applyBorder="1"/>
    <xf numFmtId="0" fontId="0" fillId="0" borderId="60" xfId="0" applyFont="1" applyBorder="1" applyAlignment="1"/>
    <xf numFmtId="0" fontId="0" fillId="0" borderId="85" xfId="0" applyFont="1" applyBorder="1" applyAlignment="1"/>
    <xf numFmtId="0" fontId="3" fillId="0" borderId="0" xfId="0" applyFont="1" applyAlignment="1">
      <alignment horizontal="center"/>
    </xf>
    <xf numFmtId="0" fontId="17" fillId="0" borderId="87" xfId="0" applyFont="1" applyBorder="1" applyAlignment="1">
      <alignment horizontal="center"/>
    </xf>
    <xf numFmtId="0" fontId="17" fillId="0" borderId="88" xfId="0" applyFont="1" applyBorder="1" applyAlignment="1">
      <alignment horizontal="center"/>
    </xf>
    <xf numFmtId="0" fontId="17" fillId="0" borderId="87" xfId="0" applyFont="1" applyFill="1" applyBorder="1" applyAlignment="1">
      <alignment horizontal="center"/>
    </xf>
    <xf numFmtId="0" fontId="17" fillId="0" borderId="88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 vertical="center"/>
    </xf>
    <xf numFmtId="0" fontId="18" fillId="0" borderId="89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/>
    </xf>
    <xf numFmtId="0" fontId="21" fillId="0" borderId="0" xfId="0" applyFont="1"/>
    <xf numFmtId="0" fontId="1" fillId="0" borderId="9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8" fillId="0" borderId="16" xfId="0" applyFont="1" applyFill="1" applyBorder="1" applyAlignment="1">
      <alignment horizontal="center" vertical="center"/>
    </xf>
    <xf numFmtId="0" fontId="0" fillId="0" borderId="78" xfId="0" applyFont="1" applyBorder="1" applyAlignment="1">
      <alignment horizontal="center"/>
    </xf>
    <xf numFmtId="0" fontId="0" fillId="0" borderId="78" xfId="0" applyBorder="1"/>
    <xf numFmtId="0" fontId="0" fillId="0" borderId="13" xfId="0" applyBorder="1"/>
    <xf numFmtId="0" fontId="0" fillId="0" borderId="37" xfId="0" applyFill="1" applyBorder="1"/>
    <xf numFmtId="0" fontId="0" fillId="0" borderId="91" xfId="0" applyFont="1" applyFill="1" applyBorder="1"/>
    <xf numFmtId="0" fontId="0" fillId="0" borderId="92" xfId="0" applyBorder="1"/>
    <xf numFmtId="0" fontId="0" fillId="0" borderId="93" xfId="0" applyBorder="1"/>
    <xf numFmtId="0" fontId="1" fillId="0" borderId="93" xfId="0" applyFont="1" applyBorder="1"/>
    <xf numFmtId="0" fontId="0" fillId="0" borderId="94" xfId="0" applyBorder="1"/>
    <xf numFmtId="0" fontId="0" fillId="0" borderId="64" xfId="0" applyBorder="1"/>
    <xf numFmtId="0" fontId="18" fillId="0" borderId="95" xfId="0" applyFont="1" applyFill="1" applyBorder="1" applyAlignment="1">
      <alignment horizontal="center" vertical="center"/>
    </xf>
    <xf numFmtId="0" fontId="0" fillId="0" borderId="95" xfId="0" applyFont="1" applyBorder="1"/>
    <xf numFmtId="0" fontId="0" fillId="0" borderId="96" xfId="0" applyFont="1" applyBorder="1" applyAlignment="1">
      <alignment horizontal="center"/>
    </xf>
    <xf numFmtId="0" fontId="0" fillId="0" borderId="97" xfId="0" applyFont="1" applyBorder="1" applyAlignment="1">
      <alignment horizontal="center"/>
    </xf>
    <xf numFmtId="0" fontId="0" fillId="0" borderId="70" xfId="0" applyFont="1" applyBorder="1"/>
    <xf numFmtId="0" fontId="0" fillId="0" borderId="69" xfId="0" applyBorder="1"/>
    <xf numFmtId="0" fontId="0" fillId="0" borderId="98" xfId="0" applyFont="1" applyBorder="1" applyAlignment="1">
      <alignment horizontal="center"/>
    </xf>
    <xf numFmtId="0" fontId="0" fillId="0" borderId="84" xfId="0" applyFont="1" applyBorder="1" applyAlignment="1">
      <alignment horizontal="center"/>
    </xf>
    <xf numFmtId="0" fontId="0" fillId="0" borderId="99" xfId="0" applyBorder="1"/>
    <xf numFmtId="0" fontId="0" fillId="0" borderId="79" xfId="0" applyBorder="1"/>
    <xf numFmtId="0" fontId="0" fillId="0" borderId="79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100" xfId="0" applyBorder="1"/>
    <xf numFmtId="0" fontId="0" fillId="0" borderId="89" xfId="0" applyFont="1" applyBorder="1"/>
    <xf numFmtId="0" fontId="0" fillId="0" borderId="37" xfId="0" applyFont="1" applyFill="1" applyBorder="1"/>
    <xf numFmtId="0" fontId="0" fillId="0" borderId="101" xfId="0" applyFont="1" applyFill="1" applyBorder="1"/>
    <xf numFmtId="0" fontId="1" fillId="0" borderId="102" xfId="0" applyFont="1" applyBorder="1" applyAlignment="1">
      <alignment horizontal="center"/>
    </xf>
    <xf numFmtId="0" fontId="18" fillId="0" borderId="103" xfId="0" applyFont="1" applyFill="1" applyBorder="1" applyAlignment="1">
      <alignment horizontal="center" vertical="center"/>
    </xf>
    <xf numFmtId="0" fontId="0" fillId="0" borderId="103" xfId="0" applyFont="1" applyBorder="1"/>
    <xf numFmtId="0" fontId="0" fillId="0" borderId="104" xfId="0" applyBorder="1"/>
    <xf numFmtId="0" fontId="18" fillId="0" borderId="105" xfId="0" applyFont="1" applyFill="1" applyBorder="1" applyAlignment="1">
      <alignment horizontal="center" vertical="center"/>
    </xf>
    <xf numFmtId="0" fontId="0" fillId="0" borderId="105" xfId="0" applyFont="1" applyFill="1" applyBorder="1"/>
    <xf numFmtId="0" fontId="1" fillId="0" borderId="106" xfId="0" applyFont="1" applyBorder="1" applyAlignment="1">
      <alignment horizontal="center"/>
    </xf>
    <xf numFmtId="0" fontId="0" fillId="0" borderId="107" xfId="0" applyBorder="1"/>
    <xf numFmtId="0" fontId="0" fillId="0" borderId="108" xfId="0" applyBorder="1"/>
    <xf numFmtId="0" fontId="0" fillId="0" borderId="20" xfId="0" applyFont="1" applyBorder="1"/>
    <xf numFmtId="0" fontId="0" fillId="0" borderId="20" xfId="0" applyBorder="1"/>
    <xf numFmtId="0" fontId="0" fillId="0" borderId="109" xfId="0" applyFont="1" applyBorder="1"/>
    <xf numFmtId="0" fontId="0" fillId="0" borderId="110" xfId="0" applyBorder="1" applyAlignment="1">
      <alignment horizontal="center"/>
    </xf>
    <xf numFmtId="0" fontId="0" fillId="0" borderId="111" xfId="0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51" xfId="0" applyBorder="1"/>
    <xf numFmtId="0" fontId="0" fillId="0" borderId="67" xfId="0" applyFont="1" applyFill="1" applyBorder="1"/>
    <xf numFmtId="0" fontId="0" fillId="0" borderId="33" xfId="0" applyBorder="1" applyAlignment="1">
      <alignment horizontal="right"/>
    </xf>
    <xf numFmtId="0" fontId="0" fillId="0" borderId="33" xfId="0" applyFill="1" applyBorder="1"/>
    <xf numFmtId="0" fontId="0" fillId="0" borderId="113" xfId="0" applyBorder="1" applyAlignment="1">
      <alignment horizontal="center"/>
    </xf>
    <xf numFmtId="0" fontId="0" fillId="0" borderId="98" xfId="0" applyBorder="1"/>
    <xf numFmtId="0" fontId="18" fillId="0" borderId="98" xfId="0" applyFont="1" applyFill="1" applyBorder="1" applyAlignment="1">
      <alignment horizontal="center" vertical="center"/>
    </xf>
    <xf numFmtId="0" fontId="0" fillId="0" borderId="98" xfId="0" applyFont="1" applyBorder="1"/>
    <xf numFmtId="0" fontId="0" fillId="0" borderId="98" xfId="0" applyFont="1" applyFill="1" applyBorder="1"/>
    <xf numFmtId="0" fontId="1" fillId="0" borderId="114" xfId="0" applyFont="1" applyBorder="1" applyAlignment="1">
      <alignment horizontal="center"/>
    </xf>
    <xf numFmtId="0" fontId="0" fillId="0" borderId="115" xfId="0" applyFont="1" applyBorder="1" applyAlignment="1">
      <alignment horizontal="center"/>
    </xf>
    <xf numFmtId="0" fontId="1" fillId="0" borderId="116" xfId="0" applyFont="1" applyBorder="1" applyAlignment="1">
      <alignment horizontal="center"/>
    </xf>
    <xf numFmtId="0" fontId="0" fillId="0" borderId="117" xfId="0" applyFont="1" applyBorder="1" applyAlignment="1">
      <alignment horizontal="center"/>
    </xf>
    <xf numFmtId="0" fontId="0" fillId="0" borderId="118" xfId="0" applyFont="1" applyBorder="1" applyAlignment="1">
      <alignment horizontal="center"/>
    </xf>
    <xf numFmtId="0" fontId="16" fillId="0" borderId="116" xfId="0" applyFont="1" applyBorder="1" applyAlignment="1">
      <alignment horizontal="center"/>
    </xf>
    <xf numFmtId="0" fontId="1" fillId="0" borderId="116" xfId="0" applyFont="1" applyFill="1" applyBorder="1" applyAlignment="1">
      <alignment horizontal="center"/>
    </xf>
    <xf numFmtId="0" fontId="0" fillId="0" borderId="52" xfId="0" applyBorder="1"/>
    <xf numFmtId="0" fontId="18" fillId="0" borderId="52" xfId="0" applyFont="1" applyFill="1" applyBorder="1" applyAlignment="1">
      <alignment horizontal="center" vertical="center"/>
    </xf>
    <xf numFmtId="0" fontId="1" fillId="0" borderId="8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22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showGridLines="0" topLeftCell="A37" zoomScale="75" zoomScaleNormal="75" workbookViewId="0">
      <selection activeCell="A8" sqref="A8"/>
    </sheetView>
  </sheetViews>
  <sheetFormatPr baseColWidth="10" defaultRowHeight="13"/>
  <cols>
    <col min="1" max="1" width="4.83203125" customWidth="1"/>
    <col min="2" max="2" width="45.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12" width="13.6640625" customWidth="1"/>
    <col min="13" max="13" width="9.33203125" customWidth="1"/>
    <col min="14" max="256" width="8.83203125" customWidth="1"/>
  </cols>
  <sheetData>
    <row r="1" spans="1:12" ht="15" customHeight="1">
      <c r="D1" s="1" t="s">
        <v>0</v>
      </c>
    </row>
    <row r="2" spans="1:12" ht="20">
      <c r="C2" s="2"/>
      <c r="L2" s="107"/>
    </row>
    <row r="3" spans="1:12" s="4" customFormat="1" ht="16">
      <c r="A3" s="3" t="s">
        <v>1</v>
      </c>
      <c r="L3" s="107"/>
    </row>
    <row r="4" spans="1:12" s="4" customFormat="1" ht="18" customHeight="1">
      <c r="A4" s="3" t="s">
        <v>2</v>
      </c>
      <c r="L4" s="71" t="s">
        <v>104</v>
      </c>
    </row>
    <row r="5" spans="1:12" s="6" customFormat="1" ht="39" customHeight="1">
      <c r="A5" s="5" t="s">
        <v>3</v>
      </c>
      <c r="J5" s="2">
        <v>10</v>
      </c>
      <c r="K5" s="2" t="s">
        <v>4</v>
      </c>
      <c r="L5" s="4"/>
    </row>
    <row r="6" spans="1:12" s="6" customFormat="1" ht="30" customHeight="1">
      <c r="A6" s="5"/>
      <c r="D6" s="7"/>
      <c r="J6" s="2"/>
      <c r="K6" s="2"/>
      <c r="L6" s="4"/>
    </row>
    <row r="7" spans="1:12" s="6" customFormat="1" ht="23.25" customHeight="1">
      <c r="A7" s="5" t="s">
        <v>46</v>
      </c>
      <c r="C7" s="8"/>
      <c r="J7" s="2"/>
      <c r="K7" s="2"/>
      <c r="L7" s="4"/>
    </row>
    <row r="8" spans="1:12" s="6" customFormat="1" ht="23.25" customHeight="1">
      <c r="A8" s="9" t="s">
        <v>250</v>
      </c>
      <c r="C8" s="8"/>
      <c r="J8" s="2"/>
      <c r="K8" s="2"/>
      <c r="L8" s="4"/>
    </row>
    <row r="9" spans="1:12" s="6" customFormat="1" ht="15" customHeight="1">
      <c r="A9" s="9" t="s">
        <v>95</v>
      </c>
      <c r="J9" s="2"/>
      <c r="K9" s="2"/>
      <c r="L9" s="4"/>
    </row>
    <row r="10" spans="1:12" s="6" customFormat="1" ht="15" customHeight="1" thickBot="1">
      <c r="A10" s="9"/>
      <c r="J10" s="2"/>
      <c r="K10" s="2"/>
      <c r="L10" s="4"/>
    </row>
    <row r="11" spans="1:12" s="4" customFormat="1" ht="15" customHeight="1" thickBot="1">
      <c r="A11" s="10"/>
      <c r="B11" s="11"/>
      <c r="C11" s="11"/>
      <c r="D11" s="11"/>
      <c r="E11" s="11"/>
      <c r="F11" s="12" t="s">
        <v>5</v>
      </c>
      <c r="G11" s="11"/>
      <c r="H11" s="13" t="s">
        <v>6</v>
      </c>
      <c r="I11" s="11"/>
      <c r="J11" s="12"/>
      <c r="K11" s="12"/>
      <c r="L11" s="14"/>
    </row>
    <row r="12" spans="1:12" ht="14" customHeight="1">
      <c r="A12" s="15" t="s">
        <v>7</v>
      </c>
      <c r="B12" s="16" t="s">
        <v>8</v>
      </c>
      <c r="C12" s="16" t="s">
        <v>9</v>
      </c>
      <c r="D12" s="17" t="s">
        <v>10</v>
      </c>
      <c r="F12" s="17"/>
      <c r="G12" s="17"/>
      <c r="H12" s="17"/>
      <c r="I12" s="18"/>
      <c r="J12" s="16" t="s">
        <v>11</v>
      </c>
      <c r="K12" s="19" t="s">
        <v>12</v>
      </c>
      <c r="L12" s="20" t="s">
        <v>13</v>
      </c>
    </row>
    <row r="13" spans="1:12" ht="14" thickBot="1">
      <c r="A13" s="21"/>
      <c r="B13" s="22"/>
      <c r="C13" s="86"/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23" t="s">
        <v>20</v>
      </c>
      <c r="K13" s="25" t="s">
        <v>21</v>
      </c>
      <c r="L13" s="26"/>
    </row>
    <row r="14" spans="1:12" ht="20" customHeight="1">
      <c r="A14" s="42">
        <v>1</v>
      </c>
      <c r="B14" s="152" t="s">
        <v>24</v>
      </c>
      <c r="C14" s="154" t="s">
        <v>163</v>
      </c>
      <c r="D14" s="116"/>
      <c r="E14" s="116">
        <v>2</v>
      </c>
      <c r="F14" s="116"/>
      <c r="G14" s="116"/>
      <c r="H14" s="116"/>
      <c r="I14" s="116"/>
      <c r="J14" s="116">
        <f>SUM(D14:I14)*$J$5</f>
        <v>20</v>
      </c>
      <c r="K14" s="30">
        <v>2</v>
      </c>
      <c r="L14" s="188" t="s">
        <v>76</v>
      </c>
    </row>
    <row r="15" spans="1:12" ht="20" customHeight="1">
      <c r="A15" s="117">
        <v>2</v>
      </c>
      <c r="B15" s="80" t="s">
        <v>78</v>
      </c>
      <c r="C15" s="153" t="s">
        <v>164</v>
      </c>
      <c r="D15" s="28">
        <v>2</v>
      </c>
      <c r="E15" s="28">
        <v>2</v>
      </c>
      <c r="F15" s="28"/>
      <c r="G15" s="28"/>
      <c r="H15" s="28"/>
      <c r="I15" s="28"/>
      <c r="J15" s="28">
        <f t="shared" ref="J15:J21" si="0">SUM(D15:I15)*$J$5</f>
        <v>40</v>
      </c>
      <c r="K15" s="78">
        <v>6</v>
      </c>
      <c r="L15" s="31" t="s">
        <v>103</v>
      </c>
    </row>
    <row r="16" spans="1:12" ht="20" customHeight="1">
      <c r="A16" s="33">
        <v>3</v>
      </c>
      <c r="B16" s="80" t="s">
        <v>48</v>
      </c>
      <c r="C16" s="150" t="s">
        <v>165</v>
      </c>
      <c r="D16" s="28">
        <v>3</v>
      </c>
      <c r="E16" s="28"/>
      <c r="F16" s="28"/>
      <c r="G16" s="28"/>
      <c r="H16" s="28"/>
      <c r="I16" s="28"/>
      <c r="J16" s="34">
        <f>SUM(D16:I16)*$J$5</f>
        <v>30</v>
      </c>
      <c r="K16" s="97">
        <v>3</v>
      </c>
      <c r="L16" s="32" t="s">
        <v>238</v>
      </c>
    </row>
    <row r="17" spans="1:12" ht="20" customHeight="1">
      <c r="A17" s="33">
        <v>4</v>
      </c>
      <c r="B17" s="81" t="s">
        <v>45</v>
      </c>
      <c r="C17" s="150" t="s">
        <v>166</v>
      </c>
      <c r="D17" s="28">
        <v>1</v>
      </c>
      <c r="E17" s="28"/>
      <c r="F17" s="28"/>
      <c r="G17" s="28">
        <v>2</v>
      </c>
      <c r="H17" s="28"/>
      <c r="I17" s="28"/>
      <c r="J17" s="34">
        <f>SUM(D17:I17)*$J$5</f>
        <v>30</v>
      </c>
      <c r="K17" s="97">
        <v>3</v>
      </c>
      <c r="L17" s="31" t="s">
        <v>232</v>
      </c>
    </row>
    <row r="18" spans="1:12" ht="20" customHeight="1">
      <c r="A18" s="27">
        <v>5</v>
      </c>
      <c r="B18" s="80" t="s">
        <v>94</v>
      </c>
      <c r="C18" s="150" t="s">
        <v>167</v>
      </c>
      <c r="D18" s="36">
        <v>1</v>
      </c>
      <c r="E18" s="36"/>
      <c r="F18" s="36"/>
      <c r="G18" s="36">
        <v>2</v>
      </c>
      <c r="H18" s="36"/>
      <c r="I18" s="36"/>
      <c r="J18" s="28">
        <f>SUM(D18:I18)*$J$5</f>
        <v>30</v>
      </c>
      <c r="K18" s="108">
        <v>4</v>
      </c>
      <c r="L18" s="37" t="s">
        <v>62</v>
      </c>
    </row>
    <row r="19" spans="1:12" ht="20" customHeight="1">
      <c r="A19" s="82">
        <v>6</v>
      </c>
      <c r="B19" s="83" t="s">
        <v>47</v>
      </c>
      <c r="C19" s="150" t="s">
        <v>168</v>
      </c>
      <c r="D19" s="28">
        <v>1</v>
      </c>
      <c r="E19" s="28"/>
      <c r="F19" s="28"/>
      <c r="G19" s="28">
        <v>2</v>
      </c>
      <c r="H19" s="28"/>
      <c r="I19" s="28"/>
      <c r="J19" s="28">
        <f t="shared" si="0"/>
        <v>30</v>
      </c>
      <c r="K19" s="29">
        <v>5</v>
      </c>
      <c r="L19" s="189" t="s">
        <v>237</v>
      </c>
    </row>
    <row r="20" spans="1:12" ht="20" customHeight="1">
      <c r="A20" s="118">
        <v>7</v>
      </c>
      <c r="B20" s="114" t="s">
        <v>57</v>
      </c>
      <c r="C20" s="150" t="s">
        <v>169</v>
      </c>
      <c r="D20" s="28">
        <v>1</v>
      </c>
      <c r="E20" s="28"/>
      <c r="F20" s="28"/>
      <c r="G20" s="28"/>
      <c r="H20" s="28">
        <v>2</v>
      </c>
      <c r="I20" s="28"/>
      <c r="J20" s="28">
        <f t="shared" si="0"/>
        <v>30</v>
      </c>
      <c r="K20" s="78">
        <v>5</v>
      </c>
      <c r="L20" s="31" t="s">
        <v>238</v>
      </c>
    </row>
    <row r="21" spans="1:12" ht="20" customHeight="1" thickBot="1">
      <c r="A21" s="51">
        <v>8</v>
      </c>
      <c r="B21" s="91" t="s">
        <v>44</v>
      </c>
      <c r="C21" s="151" t="s">
        <v>170</v>
      </c>
      <c r="D21" s="110">
        <v>3</v>
      </c>
      <c r="E21" s="119"/>
      <c r="F21" s="119"/>
      <c r="G21" s="119"/>
      <c r="H21" s="119"/>
      <c r="I21" s="119"/>
      <c r="J21" s="120">
        <f t="shared" si="0"/>
        <v>30</v>
      </c>
      <c r="K21" s="39">
        <v>2</v>
      </c>
      <c r="L21" s="37" t="s">
        <v>64</v>
      </c>
    </row>
    <row r="22" spans="1:12" ht="20" customHeight="1" thickBot="1">
      <c r="C22" s="109" t="s">
        <v>22</v>
      </c>
      <c r="D22" s="101">
        <f>SUM(D14:D21)</f>
        <v>12</v>
      </c>
      <c r="E22" s="121">
        <f t="shared" ref="E22:K22" si="1">SUM(E14:E21)</f>
        <v>4</v>
      </c>
      <c r="F22" s="121">
        <f t="shared" si="1"/>
        <v>0</v>
      </c>
      <c r="G22" s="121">
        <f t="shared" si="1"/>
        <v>6</v>
      </c>
      <c r="H22" s="121">
        <f t="shared" si="1"/>
        <v>2</v>
      </c>
      <c r="I22" s="121">
        <f t="shared" si="1"/>
        <v>0</v>
      </c>
      <c r="J22" s="121">
        <f t="shared" si="1"/>
        <v>240</v>
      </c>
      <c r="K22" s="101">
        <f t="shared" si="1"/>
        <v>30</v>
      </c>
      <c r="L22" s="14"/>
    </row>
    <row r="23" spans="1:12" ht="30" customHeight="1" thickBot="1"/>
    <row r="24" spans="1:12" ht="14" customHeight="1">
      <c r="A24" s="10"/>
      <c r="B24" s="11"/>
      <c r="C24" s="11"/>
      <c r="D24" s="11"/>
      <c r="E24" s="11"/>
      <c r="F24" s="12" t="s">
        <v>5</v>
      </c>
      <c r="G24" s="11"/>
      <c r="H24" s="11" t="s">
        <v>23</v>
      </c>
      <c r="I24" s="11"/>
      <c r="J24" s="11"/>
      <c r="K24" s="11"/>
      <c r="L24" s="14"/>
    </row>
    <row r="25" spans="1:12">
      <c r="A25" s="15" t="s">
        <v>7</v>
      </c>
      <c r="B25" s="16" t="s">
        <v>8</v>
      </c>
      <c r="C25" s="16" t="s">
        <v>9</v>
      </c>
      <c r="D25" s="17" t="s">
        <v>10</v>
      </c>
      <c r="E25" s="17"/>
      <c r="F25" s="17"/>
      <c r="G25" s="17"/>
      <c r="H25" s="17"/>
      <c r="I25" s="18"/>
      <c r="J25" s="16" t="s">
        <v>11</v>
      </c>
      <c r="K25" s="19" t="s">
        <v>12</v>
      </c>
      <c r="L25" s="20" t="s">
        <v>13</v>
      </c>
    </row>
    <row r="26" spans="1:12" ht="14" thickBot="1">
      <c r="A26" s="21"/>
      <c r="B26" s="22"/>
      <c r="C26" s="22"/>
      <c r="D26" s="23" t="s">
        <v>14</v>
      </c>
      <c r="E26" s="23" t="s">
        <v>15</v>
      </c>
      <c r="F26" s="23" t="s">
        <v>16</v>
      </c>
      <c r="G26" s="23" t="s">
        <v>17</v>
      </c>
      <c r="H26" s="23" t="s">
        <v>18</v>
      </c>
      <c r="I26" s="23" t="s">
        <v>19</v>
      </c>
      <c r="J26" s="23" t="s">
        <v>20</v>
      </c>
      <c r="K26" s="25" t="s">
        <v>21</v>
      </c>
      <c r="L26" s="26"/>
    </row>
    <row r="27" spans="1:12" ht="20" customHeight="1">
      <c r="A27" s="42">
        <v>1</v>
      </c>
      <c r="B27" s="85" t="s">
        <v>26</v>
      </c>
      <c r="C27" s="155" t="s">
        <v>171</v>
      </c>
      <c r="D27" s="44"/>
      <c r="E27" s="45">
        <v>2</v>
      </c>
      <c r="F27" s="45"/>
      <c r="G27" s="45"/>
      <c r="H27" s="45"/>
      <c r="I27" s="45"/>
      <c r="J27" s="46">
        <f t="shared" ref="J27:J32" si="2">SUM(D27:I27)*$J$5</f>
        <v>20</v>
      </c>
      <c r="K27" s="30">
        <v>2</v>
      </c>
      <c r="L27" s="47" t="s">
        <v>76</v>
      </c>
    </row>
    <row r="28" spans="1:12" ht="20" customHeight="1">
      <c r="A28" s="15">
        <v>2</v>
      </c>
      <c r="B28" s="86" t="s">
        <v>79</v>
      </c>
      <c r="C28" s="204" t="s">
        <v>172</v>
      </c>
      <c r="D28" s="43">
        <v>1</v>
      </c>
      <c r="E28" s="43">
        <v>2</v>
      </c>
      <c r="F28" s="43"/>
      <c r="G28" s="43"/>
      <c r="H28" s="43"/>
      <c r="I28" s="43"/>
      <c r="J28" s="28">
        <f t="shared" si="2"/>
        <v>30</v>
      </c>
      <c r="K28" s="29">
        <v>5</v>
      </c>
      <c r="L28" s="48" t="s">
        <v>62</v>
      </c>
    </row>
    <row r="29" spans="1:12" ht="20" customHeight="1">
      <c r="A29" s="33">
        <v>3</v>
      </c>
      <c r="B29" s="80" t="s">
        <v>53</v>
      </c>
      <c r="C29" s="150" t="s">
        <v>173</v>
      </c>
      <c r="D29" s="28"/>
      <c r="E29" s="28"/>
      <c r="F29" s="28"/>
      <c r="G29" s="28">
        <v>2</v>
      </c>
      <c r="H29" s="28"/>
      <c r="I29" s="28"/>
      <c r="J29" s="28">
        <f t="shared" si="2"/>
        <v>20</v>
      </c>
      <c r="K29" s="34">
        <v>3</v>
      </c>
      <c r="L29" s="35" t="s">
        <v>62</v>
      </c>
    </row>
    <row r="30" spans="1:12" ht="20" customHeight="1">
      <c r="A30" s="33">
        <v>4</v>
      </c>
      <c r="B30" s="86" t="s">
        <v>49</v>
      </c>
      <c r="C30" s="150" t="s">
        <v>174</v>
      </c>
      <c r="D30" s="43">
        <v>2</v>
      </c>
      <c r="E30" s="43"/>
      <c r="F30" s="43"/>
      <c r="G30" s="43"/>
      <c r="H30" s="43"/>
      <c r="I30" s="43"/>
      <c r="J30" s="28">
        <f t="shared" si="2"/>
        <v>20</v>
      </c>
      <c r="K30" s="34">
        <v>3</v>
      </c>
      <c r="L30" s="49" t="s">
        <v>59</v>
      </c>
    </row>
    <row r="31" spans="1:12" ht="20" customHeight="1">
      <c r="A31" s="33">
        <v>5</v>
      </c>
      <c r="B31" s="81" t="s">
        <v>67</v>
      </c>
      <c r="C31" s="150" t="s">
        <v>175</v>
      </c>
      <c r="D31" s="36">
        <v>2</v>
      </c>
      <c r="E31" s="36">
        <v>1</v>
      </c>
      <c r="F31" s="36"/>
      <c r="G31" s="36"/>
      <c r="H31" s="36"/>
      <c r="I31" s="36"/>
      <c r="J31" s="28">
        <f t="shared" si="2"/>
        <v>30</v>
      </c>
      <c r="K31" s="29">
        <v>5</v>
      </c>
      <c r="L31" s="37" t="s">
        <v>62</v>
      </c>
    </row>
    <row r="32" spans="1:12" ht="20" customHeight="1">
      <c r="A32" s="33">
        <v>6</v>
      </c>
      <c r="B32" s="214" t="s">
        <v>77</v>
      </c>
      <c r="C32" s="150" t="s">
        <v>176</v>
      </c>
      <c r="D32" s="28">
        <v>2</v>
      </c>
      <c r="E32" s="28">
        <v>2</v>
      </c>
      <c r="F32" s="28"/>
      <c r="G32" s="28"/>
      <c r="H32" s="28"/>
      <c r="I32" s="28"/>
      <c r="J32" s="28">
        <f t="shared" si="2"/>
        <v>40</v>
      </c>
      <c r="K32" s="215">
        <v>4</v>
      </c>
      <c r="L32" s="35" t="s">
        <v>62</v>
      </c>
    </row>
    <row r="33" spans="1:12" ht="20" customHeight="1">
      <c r="A33" s="50">
        <v>8</v>
      </c>
      <c r="B33" s="87" t="s">
        <v>55</v>
      </c>
      <c r="C33" s="150" t="s">
        <v>178</v>
      </c>
      <c r="D33" s="36">
        <v>2</v>
      </c>
      <c r="E33" s="36">
        <v>1</v>
      </c>
      <c r="F33" s="36"/>
      <c r="G33" s="36">
        <v>2</v>
      </c>
      <c r="H33" s="36"/>
      <c r="I33" s="36"/>
      <c r="J33" s="34">
        <f>SUM(D33:I33)*$J$5</f>
        <v>50</v>
      </c>
      <c r="K33" s="97">
        <v>6</v>
      </c>
      <c r="L33" s="89" t="s">
        <v>62</v>
      </c>
    </row>
    <row r="34" spans="1:12" ht="20" customHeight="1" thickBot="1">
      <c r="A34" s="211">
        <v>7</v>
      </c>
      <c r="B34" s="212" t="s">
        <v>50</v>
      </c>
      <c r="C34" s="210" t="s">
        <v>177</v>
      </c>
      <c r="D34" s="36">
        <v>2</v>
      </c>
      <c r="E34" s="36"/>
      <c r="F34" s="36"/>
      <c r="G34" s="36"/>
      <c r="H34" s="36"/>
      <c r="I34" s="36"/>
      <c r="J34" s="34">
        <f>SUM(D34:I34)*$J$5</f>
        <v>20</v>
      </c>
      <c r="K34" s="97">
        <v>2</v>
      </c>
      <c r="L34" s="111" t="s">
        <v>66</v>
      </c>
    </row>
    <row r="35" spans="1:12" ht="19.5" customHeight="1" thickBot="1">
      <c r="C35" s="40" t="s">
        <v>22</v>
      </c>
      <c r="D35" s="84">
        <f>SUM(D27:D34)</f>
        <v>11</v>
      </c>
      <c r="E35" s="84">
        <f t="shared" ref="E35:J35" si="3">SUM(E27:E34)</f>
        <v>8</v>
      </c>
      <c r="F35" s="84">
        <f t="shared" si="3"/>
        <v>0</v>
      </c>
      <c r="G35" s="84">
        <f t="shared" si="3"/>
        <v>4</v>
      </c>
      <c r="H35" s="84">
        <f t="shared" si="3"/>
        <v>0</v>
      </c>
      <c r="I35" s="84">
        <f t="shared" si="3"/>
        <v>0</v>
      </c>
      <c r="J35" s="84">
        <f t="shared" si="3"/>
        <v>230</v>
      </c>
      <c r="K35" s="84">
        <f>SUM(K27:K34)</f>
        <v>30</v>
      </c>
      <c r="L35" s="14"/>
    </row>
    <row r="36" spans="1:12" ht="30" customHeight="1"/>
    <row r="37" spans="1:12" ht="14" customHeight="1">
      <c r="A37" s="10"/>
      <c r="B37" s="11"/>
      <c r="C37" s="11"/>
      <c r="D37" s="11"/>
      <c r="E37" s="11"/>
      <c r="F37" s="12" t="s">
        <v>5</v>
      </c>
      <c r="G37" s="11"/>
      <c r="H37" s="11" t="s">
        <v>25</v>
      </c>
      <c r="I37" s="11"/>
      <c r="J37" s="11"/>
      <c r="K37" s="11"/>
      <c r="L37" s="14"/>
    </row>
    <row r="38" spans="1:12">
      <c r="A38" s="15" t="s">
        <v>7</v>
      </c>
      <c r="B38" s="16" t="s">
        <v>8</v>
      </c>
      <c r="C38" s="16" t="s">
        <v>9</v>
      </c>
      <c r="D38" s="17" t="s">
        <v>10</v>
      </c>
      <c r="E38" s="17"/>
      <c r="F38" s="17"/>
      <c r="G38" s="17"/>
      <c r="H38" s="17"/>
      <c r="I38" s="18"/>
      <c r="J38" s="16" t="s">
        <v>11</v>
      </c>
      <c r="K38" s="19" t="s">
        <v>12</v>
      </c>
      <c r="L38" s="20" t="s">
        <v>13</v>
      </c>
    </row>
    <row r="39" spans="1:12" ht="14" thickBot="1">
      <c r="A39" s="161"/>
      <c r="B39" s="86"/>
      <c r="C39" s="86"/>
      <c r="D39" s="16" t="s">
        <v>14</v>
      </c>
      <c r="E39" s="16" t="s">
        <v>15</v>
      </c>
      <c r="F39" s="16" t="s">
        <v>16</v>
      </c>
      <c r="G39" s="16" t="s">
        <v>17</v>
      </c>
      <c r="H39" s="16" t="s">
        <v>18</v>
      </c>
      <c r="I39" s="16" t="s">
        <v>19</v>
      </c>
      <c r="J39" s="16" t="s">
        <v>20</v>
      </c>
      <c r="K39" s="162" t="s">
        <v>21</v>
      </c>
      <c r="L39" s="163"/>
    </row>
    <row r="40" spans="1:12" ht="19.5" customHeight="1">
      <c r="A40" s="257">
        <v>1</v>
      </c>
      <c r="B40" s="258" t="s">
        <v>43</v>
      </c>
      <c r="C40" s="259" t="s">
        <v>243</v>
      </c>
      <c r="D40" s="260">
        <v>2</v>
      </c>
      <c r="E40" s="260"/>
      <c r="F40" s="260"/>
      <c r="G40" s="260"/>
      <c r="H40" s="260"/>
      <c r="I40" s="260"/>
      <c r="J40" s="261">
        <f t="shared" ref="J40:J48" si="4">SUM(D40:I40)*$J$5</f>
        <v>20</v>
      </c>
      <c r="K40" s="261">
        <v>2</v>
      </c>
      <c r="L40" s="262" t="s">
        <v>219</v>
      </c>
    </row>
    <row r="41" spans="1:12" ht="20" customHeight="1">
      <c r="A41" s="263">
        <v>2</v>
      </c>
      <c r="B41" s="79" t="s">
        <v>28</v>
      </c>
      <c r="C41" s="154" t="s">
        <v>244</v>
      </c>
      <c r="D41" s="255"/>
      <c r="E41" s="255">
        <v>2</v>
      </c>
      <c r="F41" s="255"/>
      <c r="G41" s="255"/>
      <c r="H41" s="255"/>
      <c r="I41" s="255"/>
      <c r="J41" s="97">
        <f t="shared" si="4"/>
        <v>20</v>
      </c>
      <c r="K41" s="97">
        <v>2</v>
      </c>
      <c r="L41" s="264" t="s">
        <v>76</v>
      </c>
    </row>
    <row r="42" spans="1:12" ht="20" customHeight="1">
      <c r="A42" s="265">
        <v>3</v>
      </c>
      <c r="B42" s="79" t="s">
        <v>56</v>
      </c>
      <c r="C42" s="154" t="s">
        <v>179</v>
      </c>
      <c r="D42" s="160">
        <v>2</v>
      </c>
      <c r="E42" s="160"/>
      <c r="F42" s="160"/>
      <c r="G42" s="160">
        <v>2</v>
      </c>
      <c r="H42" s="160"/>
      <c r="I42" s="160"/>
      <c r="J42" s="97">
        <f t="shared" si="4"/>
        <v>40</v>
      </c>
      <c r="K42" s="97">
        <v>4</v>
      </c>
      <c r="L42" s="264" t="s">
        <v>62</v>
      </c>
    </row>
    <row r="43" spans="1:12" ht="20" customHeight="1">
      <c r="A43" s="265">
        <v>4</v>
      </c>
      <c r="B43" s="79" t="s">
        <v>58</v>
      </c>
      <c r="C43" s="154" t="s">
        <v>180</v>
      </c>
      <c r="D43" s="160">
        <v>2</v>
      </c>
      <c r="E43" s="160">
        <v>2</v>
      </c>
      <c r="F43" s="160"/>
      <c r="G43" s="160"/>
      <c r="H43" s="160"/>
      <c r="I43" s="160"/>
      <c r="J43" s="97">
        <f t="shared" si="4"/>
        <v>40</v>
      </c>
      <c r="K43" s="97">
        <v>5</v>
      </c>
      <c r="L43" s="264" t="s">
        <v>62</v>
      </c>
    </row>
    <row r="44" spans="1:12" ht="20" customHeight="1">
      <c r="A44" s="266">
        <v>5</v>
      </c>
      <c r="B44" s="79" t="s">
        <v>92</v>
      </c>
      <c r="C44" s="154" t="s">
        <v>181</v>
      </c>
      <c r="D44" s="160">
        <v>1</v>
      </c>
      <c r="E44" s="160"/>
      <c r="F44" s="160"/>
      <c r="G44" s="160"/>
      <c r="H44" s="160">
        <v>2</v>
      </c>
      <c r="I44" s="160"/>
      <c r="J44" s="97">
        <f t="shared" si="4"/>
        <v>30</v>
      </c>
      <c r="K44" s="97">
        <v>4</v>
      </c>
      <c r="L44" s="264" t="s">
        <v>238</v>
      </c>
    </row>
    <row r="45" spans="1:12" ht="20" customHeight="1">
      <c r="A45" s="266">
        <v>6</v>
      </c>
      <c r="B45" s="79" t="s">
        <v>74</v>
      </c>
      <c r="C45" s="154" t="s">
        <v>182</v>
      </c>
      <c r="D45" s="160">
        <v>1</v>
      </c>
      <c r="E45" s="160">
        <v>2</v>
      </c>
      <c r="F45" s="160"/>
      <c r="G45" s="160"/>
      <c r="H45" s="160"/>
      <c r="I45" s="160"/>
      <c r="J45" s="97">
        <f t="shared" si="4"/>
        <v>30</v>
      </c>
      <c r="K45" s="97">
        <v>4</v>
      </c>
      <c r="L45" s="267" t="s">
        <v>66</v>
      </c>
    </row>
    <row r="46" spans="1:12" ht="20" customHeight="1">
      <c r="A46" s="266">
        <v>7</v>
      </c>
      <c r="B46" s="256" t="s">
        <v>93</v>
      </c>
      <c r="C46" s="154" t="s">
        <v>183</v>
      </c>
      <c r="D46" s="97">
        <v>1</v>
      </c>
      <c r="E46" s="97">
        <v>1</v>
      </c>
      <c r="F46" s="97"/>
      <c r="G46" s="97"/>
      <c r="H46" s="97"/>
      <c r="I46" s="97"/>
      <c r="J46" s="97">
        <f t="shared" si="4"/>
        <v>20</v>
      </c>
      <c r="K46" s="97">
        <v>4</v>
      </c>
      <c r="L46" s="268" t="s">
        <v>231</v>
      </c>
    </row>
    <row r="47" spans="1:12" s="52" customFormat="1" ht="20" customHeight="1">
      <c r="A47" s="171">
        <v>8</v>
      </c>
      <c r="B47" s="253" t="s">
        <v>52</v>
      </c>
      <c r="C47" s="153" t="s">
        <v>184</v>
      </c>
      <c r="D47" s="59">
        <v>2</v>
      </c>
      <c r="E47" s="59"/>
      <c r="F47" s="59"/>
      <c r="G47" s="59"/>
      <c r="H47" s="59"/>
      <c r="I47" s="59"/>
      <c r="J47" s="46">
        <f t="shared" si="4"/>
        <v>20</v>
      </c>
      <c r="K47" s="254">
        <v>2</v>
      </c>
      <c r="L47" s="173" t="s">
        <v>64</v>
      </c>
    </row>
    <row r="48" spans="1:12" ht="20" customHeight="1" thickBot="1">
      <c r="A48" s="175">
        <v>9</v>
      </c>
      <c r="B48" s="269" t="s">
        <v>51</v>
      </c>
      <c r="C48" s="270" t="s">
        <v>185</v>
      </c>
      <c r="D48" s="110">
        <v>2</v>
      </c>
      <c r="E48" s="110"/>
      <c r="F48" s="110"/>
      <c r="G48" s="110"/>
      <c r="H48" s="110"/>
      <c r="I48" s="110"/>
      <c r="J48" s="113">
        <f t="shared" si="4"/>
        <v>20</v>
      </c>
      <c r="K48" s="113">
        <v>3</v>
      </c>
      <c r="L48" s="271" t="s">
        <v>66</v>
      </c>
    </row>
    <row r="49" spans="1:12" ht="20" customHeight="1" thickBot="1">
      <c r="C49" s="159" t="s">
        <v>22</v>
      </c>
      <c r="D49" s="213">
        <f t="shared" ref="D49:K49" si="5">SUM(D41:D48)</f>
        <v>11</v>
      </c>
      <c r="E49" s="213">
        <f t="shared" si="5"/>
        <v>7</v>
      </c>
      <c r="F49" s="213">
        <f t="shared" si="5"/>
        <v>0</v>
      </c>
      <c r="G49" s="213">
        <f t="shared" si="5"/>
        <v>2</v>
      </c>
      <c r="H49" s="213">
        <f t="shared" si="5"/>
        <v>2</v>
      </c>
      <c r="I49" s="213">
        <f t="shared" si="5"/>
        <v>0</v>
      </c>
      <c r="J49" s="213">
        <f t="shared" si="5"/>
        <v>220</v>
      </c>
      <c r="K49" s="213">
        <f t="shared" si="5"/>
        <v>28</v>
      </c>
      <c r="L49" s="180"/>
    </row>
    <row r="50" spans="1:12" ht="30" customHeight="1" thickBot="1"/>
    <row r="51" spans="1:12" ht="14" customHeight="1">
      <c r="A51" s="10"/>
      <c r="B51" s="11"/>
      <c r="C51" s="11"/>
      <c r="D51" s="11"/>
      <c r="E51" s="11"/>
      <c r="F51" s="12" t="s">
        <v>5</v>
      </c>
      <c r="G51" s="11"/>
      <c r="H51" s="11" t="s">
        <v>27</v>
      </c>
      <c r="I51" s="11"/>
      <c r="J51" s="11"/>
      <c r="K51" s="11"/>
      <c r="L51" s="14"/>
    </row>
    <row r="52" spans="1:12">
      <c r="A52" s="15" t="s">
        <v>7</v>
      </c>
      <c r="B52" s="16" t="s">
        <v>8</v>
      </c>
      <c r="C52" s="16" t="s">
        <v>9</v>
      </c>
      <c r="D52" s="17" t="s">
        <v>10</v>
      </c>
      <c r="E52" s="17"/>
      <c r="F52" s="17"/>
      <c r="G52" s="17"/>
      <c r="H52" s="17"/>
      <c r="I52" s="18"/>
      <c r="J52" s="16" t="s">
        <v>11</v>
      </c>
      <c r="K52" s="19" t="s">
        <v>12</v>
      </c>
      <c r="L52" s="20" t="s">
        <v>13</v>
      </c>
    </row>
    <row r="53" spans="1:12" ht="14" thickBot="1">
      <c r="A53" s="21"/>
      <c r="B53" s="22"/>
      <c r="C53" s="22"/>
      <c r="D53" s="23" t="s">
        <v>14</v>
      </c>
      <c r="E53" s="23" t="s">
        <v>15</v>
      </c>
      <c r="F53" s="23" t="s">
        <v>16</v>
      </c>
      <c r="G53" s="23" t="s">
        <v>17</v>
      </c>
      <c r="H53" s="23" t="s">
        <v>18</v>
      </c>
      <c r="I53" s="23" t="s">
        <v>19</v>
      </c>
      <c r="J53" s="23" t="s">
        <v>20</v>
      </c>
      <c r="K53" s="25" t="s">
        <v>21</v>
      </c>
      <c r="L53" s="26"/>
    </row>
    <row r="54" spans="1:12" ht="19.5" customHeight="1">
      <c r="A54" s="42">
        <v>1</v>
      </c>
      <c r="B54" s="85" t="s">
        <v>31</v>
      </c>
      <c r="C54" s="149" t="s">
        <v>186</v>
      </c>
      <c r="D54" s="44"/>
      <c r="E54" s="45">
        <v>2</v>
      </c>
      <c r="F54" s="45"/>
      <c r="G54" s="45"/>
      <c r="H54" s="45"/>
      <c r="I54" s="45"/>
      <c r="J54" s="28">
        <f t="shared" ref="J54:J61" si="6">SUM(D54:I54)*$J$5</f>
        <v>20</v>
      </c>
      <c r="K54" s="30">
        <v>2</v>
      </c>
      <c r="L54" s="47" t="s">
        <v>76</v>
      </c>
    </row>
    <row r="55" spans="1:12" ht="20" customHeight="1">
      <c r="A55" s="15">
        <v>2</v>
      </c>
      <c r="B55" s="92" t="s">
        <v>54</v>
      </c>
      <c r="C55" s="150" t="s">
        <v>187</v>
      </c>
      <c r="D55" s="43">
        <v>1</v>
      </c>
      <c r="E55" s="43"/>
      <c r="F55" s="43"/>
      <c r="G55" s="43"/>
      <c r="H55" s="43">
        <v>2</v>
      </c>
      <c r="I55" s="43"/>
      <c r="J55" s="46">
        <f t="shared" si="6"/>
        <v>30</v>
      </c>
      <c r="K55" s="29">
        <v>3</v>
      </c>
      <c r="L55" s="48" t="s">
        <v>63</v>
      </c>
    </row>
    <row r="56" spans="1:12" ht="20" customHeight="1">
      <c r="A56" s="33">
        <v>3</v>
      </c>
      <c r="B56" s="92" t="s">
        <v>80</v>
      </c>
      <c r="C56" s="150" t="s">
        <v>188</v>
      </c>
      <c r="D56" s="36">
        <v>1</v>
      </c>
      <c r="E56" s="36"/>
      <c r="F56" s="36"/>
      <c r="G56" s="36"/>
      <c r="H56" s="36">
        <v>2</v>
      </c>
      <c r="I56" s="36"/>
      <c r="J56" s="28">
        <f t="shared" si="6"/>
        <v>30</v>
      </c>
      <c r="K56" s="34">
        <v>3</v>
      </c>
      <c r="L56" s="49" t="s">
        <v>60</v>
      </c>
    </row>
    <row r="57" spans="1:12" ht="20" customHeight="1">
      <c r="A57" s="33">
        <v>4</v>
      </c>
      <c r="B57" s="94" t="s">
        <v>91</v>
      </c>
      <c r="C57" s="150" t="s">
        <v>189</v>
      </c>
      <c r="D57" s="36">
        <v>2</v>
      </c>
      <c r="E57" s="36"/>
      <c r="F57" s="36"/>
      <c r="G57" s="36">
        <v>2</v>
      </c>
      <c r="H57" s="36"/>
      <c r="I57" s="36"/>
      <c r="J57" s="28">
        <f t="shared" si="6"/>
        <v>40</v>
      </c>
      <c r="K57" s="34">
        <v>5</v>
      </c>
      <c r="L57" s="49" t="s">
        <v>59</v>
      </c>
    </row>
    <row r="58" spans="1:12" ht="20" customHeight="1">
      <c r="A58" s="33">
        <v>5</v>
      </c>
      <c r="B58" s="80" t="s">
        <v>71</v>
      </c>
      <c r="C58" s="150" t="s">
        <v>190</v>
      </c>
      <c r="D58" s="28">
        <v>2</v>
      </c>
      <c r="E58" s="28">
        <v>2</v>
      </c>
      <c r="F58" s="28"/>
      <c r="G58" s="28"/>
      <c r="H58" s="28"/>
      <c r="I58" s="28"/>
      <c r="J58" s="28">
        <f t="shared" si="6"/>
        <v>40</v>
      </c>
      <c r="K58" s="34">
        <v>5</v>
      </c>
      <c r="L58" s="35" t="s">
        <v>61</v>
      </c>
    </row>
    <row r="59" spans="1:12" ht="20" customHeight="1">
      <c r="A59" s="90">
        <v>6</v>
      </c>
      <c r="B59" s="83" t="s">
        <v>72</v>
      </c>
      <c r="C59" s="150" t="s">
        <v>191</v>
      </c>
      <c r="D59" s="28">
        <v>1</v>
      </c>
      <c r="E59" s="28"/>
      <c r="F59" s="28"/>
      <c r="G59" s="28"/>
      <c r="H59" s="28">
        <v>2</v>
      </c>
      <c r="I59" s="28"/>
      <c r="J59" s="28">
        <f t="shared" si="6"/>
        <v>30</v>
      </c>
      <c r="K59" s="88">
        <v>6</v>
      </c>
      <c r="L59" s="31" t="s">
        <v>59</v>
      </c>
    </row>
    <row r="60" spans="1:12" ht="20" customHeight="1">
      <c r="A60" s="93">
        <v>7</v>
      </c>
      <c r="B60" s="94" t="s">
        <v>68</v>
      </c>
      <c r="C60" s="150" t="s">
        <v>192</v>
      </c>
      <c r="D60" s="28">
        <v>1</v>
      </c>
      <c r="E60" s="28"/>
      <c r="F60" s="28"/>
      <c r="G60" s="28"/>
      <c r="H60" s="28">
        <v>2</v>
      </c>
      <c r="I60" s="28"/>
      <c r="J60" s="28">
        <f t="shared" si="6"/>
        <v>30</v>
      </c>
      <c r="K60" s="88">
        <v>3</v>
      </c>
      <c r="L60" s="31" t="s">
        <v>238</v>
      </c>
    </row>
    <row r="61" spans="1:12" ht="20" customHeight="1" thickBot="1">
      <c r="A61" s="38">
        <v>8</v>
      </c>
      <c r="B61" s="22" t="s">
        <v>81</v>
      </c>
      <c r="C61" s="150" t="s">
        <v>193</v>
      </c>
      <c r="D61" s="36">
        <v>1</v>
      </c>
      <c r="E61" s="36"/>
      <c r="F61" s="36"/>
      <c r="G61" s="36"/>
      <c r="H61" s="36">
        <v>1</v>
      </c>
      <c r="I61" s="36"/>
      <c r="J61" s="113">
        <f t="shared" si="6"/>
        <v>20</v>
      </c>
      <c r="K61" s="39">
        <v>3</v>
      </c>
      <c r="L61" s="37" t="s">
        <v>238</v>
      </c>
    </row>
    <row r="62" spans="1:12" ht="20" customHeight="1" thickBot="1">
      <c r="C62" s="40" t="s">
        <v>22</v>
      </c>
      <c r="D62" s="84">
        <f>SUM(D54:D61)</f>
        <v>9</v>
      </c>
      <c r="E62" s="84">
        <f t="shared" ref="E62:K62" si="7">SUM(E54:E61)</f>
        <v>4</v>
      </c>
      <c r="F62" s="84">
        <f t="shared" si="7"/>
        <v>0</v>
      </c>
      <c r="G62" s="84">
        <f t="shared" si="7"/>
        <v>2</v>
      </c>
      <c r="H62" s="84">
        <f t="shared" si="7"/>
        <v>9</v>
      </c>
      <c r="I62" s="84">
        <f t="shared" si="7"/>
        <v>0</v>
      </c>
      <c r="J62" s="112">
        <f t="shared" si="7"/>
        <v>240</v>
      </c>
      <c r="K62" s="84">
        <f t="shared" si="7"/>
        <v>30</v>
      </c>
      <c r="L62" s="14"/>
    </row>
    <row r="63" spans="1:12" ht="30" customHeight="1"/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6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2"/>
  <sheetViews>
    <sheetView showGridLines="0" tabSelected="1" zoomScale="75" zoomScaleNormal="75" workbookViewId="0">
      <selection activeCell="B6" sqref="B6"/>
    </sheetView>
  </sheetViews>
  <sheetFormatPr baseColWidth="10" defaultRowHeight="13"/>
  <cols>
    <col min="1" max="1" width="4.83203125" customWidth="1"/>
    <col min="2" max="2" width="43.664062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12" width="10.33203125" customWidth="1"/>
    <col min="13" max="256" width="8.83203125" customWidth="1"/>
  </cols>
  <sheetData>
    <row r="1" spans="1:12" ht="15" customHeight="1">
      <c r="D1" s="53" t="s">
        <v>29</v>
      </c>
      <c r="J1" s="2"/>
      <c r="K1" s="2"/>
      <c r="L1" s="6"/>
    </row>
    <row r="2" spans="1:12" ht="30" customHeight="1">
      <c r="B2" s="54"/>
      <c r="D2" s="54"/>
    </row>
    <row r="3" spans="1:12" ht="14" customHeight="1">
      <c r="A3" s="10"/>
      <c r="B3" s="11"/>
      <c r="C3" s="11"/>
      <c r="D3" s="11"/>
      <c r="E3" s="11"/>
      <c r="F3" s="12" t="s">
        <v>5</v>
      </c>
      <c r="G3" s="11"/>
      <c r="H3" s="11" t="s">
        <v>30</v>
      </c>
      <c r="I3" s="11"/>
      <c r="J3" s="11"/>
      <c r="K3" s="11"/>
      <c r="L3" s="14"/>
    </row>
    <row r="4" spans="1:12">
      <c r="A4" s="15" t="s">
        <v>7</v>
      </c>
      <c r="B4" s="16" t="s">
        <v>8</v>
      </c>
      <c r="C4" s="16" t="s">
        <v>9</v>
      </c>
      <c r="D4" s="17" t="s">
        <v>10</v>
      </c>
      <c r="E4" s="17"/>
      <c r="F4" s="17"/>
      <c r="G4" s="17"/>
      <c r="H4" s="17"/>
      <c r="I4" s="18"/>
      <c r="J4" s="16" t="s">
        <v>11</v>
      </c>
      <c r="K4" s="19" t="s">
        <v>12</v>
      </c>
      <c r="L4" s="20" t="s">
        <v>13</v>
      </c>
    </row>
    <row r="5" spans="1:12">
      <c r="A5" s="21"/>
      <c r="B5" s="22"/>
      <c r="C5" s="22"/>
      <c r="D5" s="23" t="s">
        <v>14</v>
      </c>
      <c r="E5" s="23" t="s">
        <v>15</v>
      </c>
      <c r="F5" s="23" t="s">
        <v>16</v>
      </c>
      <c r="G5" s="23" t="s">
        <v>17</v>
      </c>
      <c r="H5" s="23" t="s">
        <v>18</v>
      </c>
      <c r="I5" s="23" t="s">
        <v>19</v>
      </c>
      <c r="J5" s="23" t="s">
        <v>20</v>
      </c>
      <c r="K5" s="25" t="s">
        <v>21</v>
      </c>
      <c r="L5" s="26"/>
    </row>
    <row r="6" spans="1:12" ht="19.5" customHeight="1">
      <c r="A6" s="42">
        <v>1</v>
      </c>
      <c r="B6" s="85" t="s">
        <v>251</v>
      </c>
      <c r="C6" s="153" t="s">
        <v>194</v>
      </c>
      <c r="D6" s="55"/>
      <c r="E6" s="55">
        <v>2</v>
      </c>
      <c r="F6" s="55"/>
      <c r="G6" s="55"/>
      <c r="H6" s="55"/>
      <c r="I6" s="55"/>
      <c r="J6" s="56">
        <f>SUM(D6:I6)*'Sem I _ IV '!$J$5</f>
        <v>20</v>
      </c>
      <c r="K6" s="57">
        <v>2</v>
      </c>
      <c r="L6" s="47" t="s">
        <v>76</v>
      </c>
    </row>
    <row r="7" spans="1:12" ht="20" customHeight="1">
      <c r="A7" s="58">
        <v>2</v>
      </c>
      <c r="B7" s="92" t="s">
        <v>73</v>
      </c>
      <c r="C7" s="156" t="s">
        <v>195</v>
      </c>
      <c r="D7" s="36">
        <v>1</v>
      </c>
      <c r="E7" s="36"/>
      <c r="F7" s="36"/>
      <c r="G7" s="36"/>
      <c r="H7" s="36">
        <v>2</v>
      </c>
      <c r="I7" s="36"/>
      <c r="J7" s="28">
        <f>SUM(D7:I7)*'Sem I _ IV '!$J$5</f>
        <v>30</v>
      </c>
      <c r="K7" s="29">
        <v>3</v>
      </c>
      <c r="L7" s="37" t="s">
        <v>238</v>
      </c>
    </row>
    <row r="8" spans="1:12" ht="20" customHeight="1">
      <c r="A8" s="58">
        <v>3</v>
      </c>
      <c r="B8" s="87" t="s">
        <v>89</v>
      </c>
      <c r="C8" s="150" t="s">
        <v>196</v>
      </c>
      <c r="D8" s="36">
        <v>1</v>
      </c>
      <c r="E8" s="36"/>
      <c r="F8" s="36"/>
      <c r="G8" s="36">
        <v>2</v>
      </c>
      <c r="H8" s="36"/>
      <c r="I8" s="36"/>
      <c r="J8" s="28">
        <f>SUM(D8:I8)*'Sem I _ IV '!$J$5</f>
        <v>30</v>
      </c>
      <c r="K8" s="29">
        <v>5</v>
      </c>
      <c r="L8" s="37" t="s">
        <v>64</v>
      </c>
    </row>
    <row r="9" spans="1:12" ht="20" customHeight="1">
      <c r="A9" s="58">
        <v>4</v>
      </c>
      <c r="B9" s="92" t="s">
        <v>90</v>
      </c>
      <c r="C9" s="150" t="s">
        <v>197</v>
      </c>
      <c r="D9" s="59">
        <v>1</v>
      </c>
      <c r="E9" s="59"/>
      <c r="F9" s="59"/>
      <c r="G9" s="59"/>
      <c r="H9" s="59">
        <v>2</v>
      </c>
      <c r="I9" s="59"/>
      <c r="J9" s="28">
        <f>SUM(D9:I9)*'Sem I _ IV '!$J$5</f>
        <v>30</v>
      </c>
      <c r="K9" s="29">
        <v>3</v>
      </c>
      <c r="L9" s="60" t="s">
        <v>75</v>
      </c>
    </row>
    <row r="10" spans="1:12" ht="20" customHeight="1">
      <c r="A10" s="95">
        <v>5</v>
      </c>
      <c r="B10" s="79" t="s">
        <v>82</v>
      </c>
      <c r="C10" s="150" t="s">
        <v>198</v>
      </c>
      <c r="D10" s="59">
        <v>1</v>
      </c>
      <c r="E10" s="59"/>
      <c r="F10" s="59"/>
      <c r="G10" s="59"/>
      <c r="H10" s="59">
        <v>2</v>
      </c>
      <c r="I10" s="59"/>
      <c r="J10" s="28">
        <f>SUM(D10:I10)*'Sem I _ IV '!$J$5</f>
        <v>30</v>
      </c>
      <c r="K10" s="97">
        <v>4</v>
      </c>
      <c r="L10" s="60" t="s">
        <v>75</v>
      </c>
    </row>
    <row r="11" spans="1:12" ht="20" customHeight="1">
      <c r="A11" s="96">
        <v>6</v>
      </c>
      <c r="B11" s="79" t="s">
        <v>83</v>
      </c>
      <c r="C11" s="150" t="s">
        <v>199</v>
      </c>
      <c r="D11" s="104">
        <v>1</v>
      </c>
      <c r="E11" s="104">
        <v>2</v>
      </c>
      <c r="F11" s="104"/>
      <c r="G11" s="104"/>
      <c r="H11" s="104"/>
      <c r="I11" s="104"/>
      <c r="J11" s="105">
        <f>SUM(D11:I11)*'Sem I _ IV '!$J$5</f>
        <v>30</v>
      </c>
      <c r="K11" s="97">
        <v>5</v>
      </c>
      <c r="L11" s="89" t="s">
        <v>62</v>
      </c>
    </row>
    <row r="12" spans="1:12" ht="21" customHeight="1">
      <c r="A12" s="103">
        <v>7</v>
      </c>
      <c r="B12" s="79" t="s">
        <v>84</v>
      </c>
      <c r="C12" s="150" t="s">
        <v>200</v>
      </c>
      <c r="D12" s="99">
        <v>2</v>
      </c>
      <c r="E12" s="99"/>
      <c r="F12" s="99"/>
      <c r="G12" s="99"/>
      <c r="H12" s="99">
        <v>2</v>
      </c>
      <c r="I12" s="99"/>
      <c r="J12" s="98">
        <f>SUM(D12:I12)*'Sem I _ IV '!$J$5</f>
        <v>40</v>
      </c>
      <c r="K12" s="98">
        <v>4</v>
      </c>
      <c r="L12" s="100" t="s">
        <v>75</v>
      </c>
    </row>
    <row r="13" spans="1:12" ht="20" customHeight="1" thickBot="1">
      <c r="A13" s="102">
        <v>8</v>
      </c>
      <c r="B13" s="115" t="s">
        <v>85</v>
      </c>
      <c r="C13" s="150" t="s">
        <v>201</v>
      </c>
      <c r="D13" s="59">
        <v>2</v>
      </c>
      <c r="E13" s="59">
        <v>1</v>
      </c>
      <c r="F13" s="59"/>
      <c r="G13" s="59"/>
      <c r="H13" s="59"/>
      <c r="I13" s="59"/>
      <c r="J13" s="106">
        <f>SUM(D13:I13)*'Sem I _ IV '!$J$5</f>
        <v>30</v>
      </c>
      <c r="K13" s="106">
        <v>4</v>
      </c>
      <c r="L13" s="62" t="s">
        <v>61</v>
      </c>
    </row>
    <row r="14" spans="1:12" ht="20" customHeight="1" thickBot="1">
      <c r="C14" s="40" t="s">
        <v>22</v>
      </c>
      <c r="D14" s="41">
        <f>SUM(D6:D13)</f>
        <v>9</v>
      </c>
      <c r="E14" s="41">
        <f t="shared" ref="E14:K14" si="0">SUM(E6:E13)</f>
        <v>5</v>
      </c>
      <c r="F14" s="41">
        <f t="shared" si="0"/>
        <v>0</v>
      </c>
      <c r="G14" s="41">
        <f t="shared" si="0"/>
        <v>2</v>
      </c>
      <c r="H14" s="41">
        <f t="shared" si="0"/>
        <v>8</v>
      </c>
      <c r="I14" s="41">
        <f t="shared" si="0"/>
        <v>0</v>
      </c>
      <c r="J14" s="41">
        <f t="shared" si="0"/>
        <v>240</v>
      </c>
      <c r="K14" s="41">
        <f t="shared" si="0"/>
        <v>30</v>
      </c>
      <c r="L14" s="14"/>
    </row>
    <row r="15" spans="1:12" ht="30" customHeight="1" thickBot="1">
      <c r="C15" s="63"/>
      <c r="D15" s="64"/>
      <c r="E15" s="64"/>
      <c r="F15" s="64"/>
      <c r="G15" s="64"/>
      <c r="H15" s="64"/>
      <c r="I15" s="64"/>
      <c r="J15" s="64"/>
      <c r="K15" s="64"/>
      <c r="L15" s="64"/>
    </row>
    <row r="16" spans="1:12" ht="14" customHeight="1" thickBot="1">
      <c r="A16" s="216"/>
      <c r="B16" s="217"/>
      <c r="C16" s="217"/>
      <c r="D16" s="217"/>
      <c r="E16" s="217"/>
      <c r="F16" s="218" t="s">
        <v>5</v>
      </c>
      <c r="G16" s="217"/>
      <c r="H16" s="217" t="s">
        <v>32</v>
      </c>
      <c r="I16" s="217"/>
      <c r="J16" s="217"/>
      <c r="K16" s="217"/>
      <c r="L16" s="219"/>
    </row>
    <row r="17" spans="1:12">
      <c r="A17" s="223" t="s">
        <v>7</v>
      </c>
      <c r="B17" s="224" t="s">
        <v>8</v>
      </c>
      <c r="C17" s="224" t="s">
        <v>9</v>
      </c>
      <c r="D17" s="225" t="s">
        <v>10</v>
      </c>
      <c r="E17" s="225"/>
      <c r="F17" s="225"/>
      <c r="G17" s="225"/>
      <c r="H17" s="225"/>
      <c r="I17" s="226"/>
      <c r="J17" s="224" t="s">
        <v>11</v>
      </c>
      <c r="K17" s="227" t="s">
        <v>12</v>
      </c>
      <c r="L17" s="228" t="s">
        <v>13</v>
      </c>
    </row>
    <row r="18" spans="1:12" ht="14" thickBot="1">
      <c r="A18" s="229"/>
      <c r="B18" s="230"/>
      <c r="C18" s="230"/>
      <c r="D18" s="231" t="s">
        <v>14</v>
      </c>
      <c r="E18" s="231" t="s">
        <v>15</v>
      </c>
      <c r="F18" s="231" t="s">
        <v>16</v>
      </c>
      <c r="G18" s="231" t="s">
        <v>17</v>
      </c>
      <c r="H18" s="231" t="s">
        <v>18</v>
      </c>
      <c r="I18" s="231" t="s">
        <v>19</v>
      </c>
      <c r="J18" s="231" t="s">
        <v>20</v>
      </c>
      <c r="K18" s="232" t="s">
        <v>21</v>
      </c>
      <c r="L18" s="233"/>
    </row>
    <row r="19" spans="1:12" ht="20" customHeight="1">
      <c r="A19" s="169">
        <v>1</v>
      </c>
      <c r="B19" s="220" t="s">
        <v>69</v>
      </c>
      <c r="C19" s="221" t="s">
        <v>202</v>
      </c>
      <c r="D19" s="222">
        <v>1</v>
      </c>
      <c r="E19" s="59"/>
      <c r="F19" s="59"/>
      <c r="G19" s="59"/>
      <c r="H19" s="59">
        <v>2</v>
      </c>
      <c r="I19" s="59"/>
      <c r="J19" s="46">
        <f>SUM(D19:I19)*'Sem I _ IV '!$J$5</f>
        <v>30</v>
      </c>
      <c r="K19" s="61">
        <v>4</v>
      </c>
      <c r="L19" s="170" t="s">
        <v>236</v>
      </c>
    </row>
    <row r="20" spans="1:12" ht="19.5" customHeight="1">
      <c r="A20" s="181">
        <v>2</v>
      </c>
      <c r="B20" s="158" t="s">
        <v>246</v>
      </c>
      <c r="C20" s="154" t="s">
        <v>203</v>
      </c>
      <c r="D20" s="160">
        <v>2</v>
      </c>
      <c r="E20" s="43">
        <v>1</v>
      </c>
      <c r="F20" s="43"/>
      <c r="G20" s="43"/>
      <c r="H20" s="43"/>
      <c r="I20" s="43"/>
      <c r="J20" s="28">
        <f>SUM(D20:I20)*'Sem I _ IV '!$J$5</f>
        <v>30</v>
      </c>
      <c r="K20" s="29">
        <v>4</v>
      </c>
      <c r="L20" s="170" t="s">
        <v>61</v>
      </c>
    </row>
    <row r="21" spans="1:12" ht="20" customHeight="1">
      <c r="A21" s="182">
        <v>3</v>
      </c>
      <c r="B21" s="157" t="s">
        <v>235</v>
      </c>
      <c r="C21" s="154" t="s">
        <v>204</v>
      </c>
      <c r="D21" s="160">
        <v>2</v>
      </c>
      <c r="E21" s="36"/>
      <c r="F21" s="36"/>
      <c r="G21" s="36"/>
      <c r="H21" s="36">
        <v>2</v>
      </c>
      <c r="I21" s="36"/>
      <c r="J21" s="28">
        <f>SUM(D21:I21)*'Sem I _ IV '!$J$5</f>
        <v>40</v>
      </c>
      <c r="K21" s="29">
        <v>4</v>
      </c>
      <c r="L21" s="183" t="s">
        <v>238</v>
      </c>
    </row>
    <row r="22" spans="1:12" ht="20" customHeight="1">
      <c r="A22" s="171">
        <v>4</v>
      </c>
      <c r="B22" s="157" t="s">
        <v>87</v>
      </c>
      <c r="C22" s="154" t="s">
        <v>205</v>
      </c>
      <c r="D22" s="160">
        <v>2</v>
      </c>
      <c r="E22" s="36"/>
      <c r="F22" s="36"/>
      <c r="G22" s="36"/>
      <c r="H22" s="36">
        <v>2</v>
      </c>
      <c r="I22" s="36"/>
      <c r="J22" s="28">
        <f>SUM(D22:I22)*'Sem I _ IV '!$J$5</f>
        <v>40</v>
      </c>
      <c r="K22" s="29">
        <v>5</v>
      </c>
      <c r="L22" s="183" t="s">
        <v>59</v>
      </c>
    </row>
    <row r="23" spans="1:12" ht="20" customHeight="1">
      <c r="A23" s="172">
        <v>5</v>
      </c>
      <c r="B23" s="157" t="s">
        <v>88</v>
      </c>
      <c r="C23" s="154" t="s">
        <v>206</v>
      </c>
      <c r="D23" s="160">
        <v>1</v>
      </c>
      <c r="E23" s="59"/>
      <c r="F23" s="59"/>
      <c r="G23" s="59">
        <v>2</v>
      </c>
      <c r="H23" s="59"/>
      <c r="I23" s="59"/>
      <c r="J23" s="28">
        <f>SUM(D23:I23)*'Sem I _ IV '!$J$5</f>
        <v>30</v>
      </c>
      <c r="K23" s="29">
        <v>5</v>
      </c>
      <c r="L23" s="173" t="s">
        <v>62</v>
      </c>
    </row>
    <row r="24" spans="1:12" ht="20" customHeight="1">
      <c r="A24" s="172">
        <v>6</v>
      </c>
      <c r="B24" s="234" t="s">
        <v>96</v>
      </c>
      <c r="C24" s="205" t="s">
        <v>207</v>
      </c>
      <c r="D24" s="235">
        <v>1</v>
      </c>
      <c r="E24" s="43"/>
      <c r="F24" s="43"/>
      <c r="G24" s="43"/>
      <c r="H24" s="43">
        <v>2</v>
      </c>
      <c r="I24" s="43"/>
      <c r="J24" s="236">
        <f>SUM(D24:I24)*'Sem I _ IV '!$J$5</f>
        <v>30</v>
      </c>
      <c r="K24" s="237">
        <v>4</v>
      </c>
      <c r="L24" s="238" t="s">
        <v>62</v>
      </c>
    </row>
    <row r="25" spans="1:12" ht="20" customHeight="1">
      <c r="A25" s="172">
        <v>7</v>
      </c>
      <c r="B25" s="158" t="s">
        <v>97</v>
      </c>
      <c r="C25" s="239" t="s">
        <v>208</v>
      </c>
      <c r="D25" s="240">
        <v>2</v>
      </c>
      <c r="E25" s="36"/>
      <c r="F25" s="36"/>
      <c r="G25" s="36"/>
      <c r="H25" s="36"/>
      <c r="I25" s="36"/>
      <c r="J25" s="28">
        <f>SUM(D25:I25)*'Sem I _ IV '!$J$5</f>
        <v>20</v>
      </c>
      <c r="K25" s="29">
        <v>2</v>
      </c>
      <c r="L25" s="183" t="s">
        <v>238</v>
      </c>
    </row>
    <row r="26" spans="1:12" ht="20" customHeight="1" thickBot="1">
      <c r="A26" s="175">
        <v>8</v>
      </c>
      <c r="B26" s="241" t="s">
        <v>86</v>
      </c>
      <c r="C26" s="242" t="s">
        <v>245</v>
      </c>
      <c r="D26" s="243">
        <v>1</v>
      </c>
      <c r="E26" s="119"/>
      <c r="F26" s="119"/>
      <c r="G26" s="119"/>
      <c r="H26" s="119"/>
      <c r="I26" s="119"/>
      <c r="J26" s="120">
        <f>SUM(D26:I26)*'Sem I _ IV '!$J$5</f>
        <v>10</v>
      </c>
      <c r="K26" s="39">
        <v>2</v>
      </c>
      <c r="L26" s="244" t="s">
        <v>66</v>
      </c>
    </row>
    <row r="27" spans="1:12" ht="19.5" customHeight="1" thickBot="1">
      <c r="B27" s="64"/>
      <c r="C27" s="159" t="s">
        <v>22</v>
      </c>
      <c r="D27" s="112">
        <f>SUM(D19:D26)</f>
        <v>12</v>
      </c>
      <c r="E27" s="112">
        <f t="shared" ref="E27:J27" si="1">SUM(E19:E26)</f>
        <v>1</v>
      </c>
      <c r="F27" s="112">
        <f t="shared" si="1"/>
        <v>0</v>
      </c>
      <c r="G27" s="112">
        <f t="shared" si="1"/>
        <v>2</v>
      </c>
      <c r="H27" s="112">
        <f t="shared" si="1"/>
        <v>8</v>
      </c>
      <c r="I27" s="112">
        <f t="shared" si="1"/>
        <v>0</v>
      </c>
      <c r="J27" s="112">
        <f t="shared" si="1"/>
        <v>230</v>
      </c>
      <c r="K27" s="112">
        <f>SUM(K19:K26)</f>
        <v>30</v>
      </c>
      <c r="L27" s="180"/>
    </row>
    <row r="28" spans="1:12" ht="30" customHeight="1" thickBot="1"/>
    <row r="29" spans="1:12" ht="14" customHeight="1">
      <c r="A29" s="10"/>
      <c r="B29" s="11"/>
      <c r="C29" s="11"/>
      <c r="D29" s="11"/>
      <c r="E29" s="11"/>
      <c r="F29" s="12" t="s">
        <v>5</v>
      </c>
      <c r="G29" s="11"/>
      <c r="H29" s="11" t="s">
        <v>33</v>
      </c>
      <c r="I29" s="11"/>
      <c r="J29" s="11"/>
      <c r="K29" s="11"/>
      <c r="L29" s="14"/>
    </row>
    <row r="30" spans="1:12">
      <c r="A30" s="15" t="s">
        <v>7</v>
      </c>
      <c r="B30" s="16" t="s">
        <v>8</v>
      </c>
      <c r="C30" s="16" t="s">
        <v>9</v>
      </c>
      <c r="D30" s="17" t="s">
        <v>10</v>
      </c>
      <c r="E30" s="17"/>
      <c r="F30" s="17"/>
      <c r="G30" s="17"/>
      <c r="H30" s="17"/>
      <c r="I30" s="18"/>
      <c r="J30" s="16" t="s">
        <v>11</v>
      </c>
      <c r="K30" s="19" t="s">
        <v>12</v>
      </c>
      <c r="L30" s="20" t="s">
        <v>13</v>
      </c>
    </row>
    <row r="31" spans="1:12" ht="14" thickBot="1">
      <c r="A31" s="161"/>
      <c r="B31" s="86"/>
      <c r="C31" s="86"/>
      <c r="D31" s="16" t="s">
        <v>14</v>
      </c>
      <c r="E31" s="16" t="s">
        <v>15</v>
      </c>
      <c r="F31" s="16" t="s">
        <v>16</v>
      </c>
      <c r="G31" s="16" t="s">
        <v>17</v>
      </c>
      <c r="H31" s="16" t="s">
        <v>18</v>
      </c>
      <c r="I31" s="16" t="s">
        <v>19</v>
      </c>
      <c r="J31" s="16" t="s">
        <v>20</v>
      </c>
      <c r="K31" s="162" t="s">
        <v>21</v>
      </c>
      <c r="L31" s="163"/>
    </row>
    <row r="32" spans="1:12" ht="19.5" customHeight="1">
      <c r="A32" s="250">
        <v>1</v>
      </c>
      <c r="B32" s="245" t="s">
        <v>99</v>
      </c>
      <c r="C32" s="164" t="s">
        <v>225</v>
      </c>
      <c r="D32" s="165">
        <v>2</v>
      </c>
      <c r="E32" s="166"/>
      <c r="F32" s="166"/>
      <c r="G32" s="166"/>
      <c r="H32" s="166"/>
      <c r="I32" s="166"/>
      <c r="J32" s="167">
        <f>SUM(D32:I32)*'Sem I _ IV '!$J$5</f>
        <v>20</v>
      </c>
      <c r="K32" s="168">
        <v>2</v>
      </c>
      <c r="L32" s="208" t="s">
        <v>62</v>
      </c>
    </row>
    <row r="33" spans="1:26" ht="19.5" customHeight="1">
      <c r="A33" s="251">
        <v>2</v>
      </c>
      <c r="B33" s="246" t="s">
        <v>98</v>
      </c>
      <c r="C33" s="154" t="s">
        <v>226</v>
      </c>
      <c r="D33" s="160">
        <v>1</v>
      </c>
      <c r="E33" s="59"/>
      <c r="F33" s="59"/>
      <c r="G33" s="59"/>
      <c r="H33" s="59">
        <v>2</v>
      </c>
      <c r="I33" s="59"/>
      <c r="J33" s="28">
        <f>SUM(D33:I33)*'Sem I _ IV '!$J$5</f>
        <v>30</v>
      </c>
      <c r="K33" s="61">
        <v>4</v>
      </c>
      <c r="L33" s="170" t="s">
        <v>236</v>
      </c>
    </row>
    <row r="34" spans="1:26" ht="20" customHeight="1">
      <c r="A34" s="251">
        <v>3</v>
      </c>
      <c r="B34" s="247" t="s">
        <v>35</v>
      </c>
      <c r="C34" s="154" t="s">
        <v>227</v>
      </c>
      <c r="D34" s="97">
        <v>1</v>
      </c>
      <c r="E34" s="59"/>
      <c r="F34" s="59"/>
      <c r="G34" s="59"/>
      <c r="H34" s="59"/>
      <c r="I34" s="59"/>
      <c r="J34" s="28">
        <f>SUM(D34:I34)*'Sem I _ IV '!$J$5</f>
        <v>10</v>
      </c>
      <c r="K34" s="61">
        <v>1</v>
      </c>
      <c r="L34" s="170" t="s">
        <v>61</v>
      </c>
      <c r="N34" s="65"/>
      <c r="O34" s="66"/>
      <c r="P34" s="67"/>
      <c r="Q34" s="66"/>
      <c r="R34" s="66"/>
      <c r="S34" s="66"/>
      <c r="T34" s="66"/>
      <c r="U34" s="66"/>
      <c r="V34" s="66"/>
      <c r="W34" s="67"/>
      <c r="X34" s="63"/>
      <c r="Y34" s="64"/>
      <c r="Z34" s="64"/>
    </row>
    <row r="35" spans="1:26" ht="20" customHeight="1">
      <c r="A35" s="251">
        <v>4</v>
      </c>
      <c r="B35" s="248" t="s">
        <v>100</v>
      </c>
      <c r="C35" s="154" t="s">
        <v>228</v>
      </c>
      <c r="D35" s="160"/>
      <c r="E35" s="59"/>
      <c r="F35" s="59"/>
      <c r="G35" s="59"/>
      <c r="H35" s="59"/>
      <c r="I35" s="59"/>
      <c r="J35" s="28">
        <f>SUM(D35:I35)*'Sem I _ IV '!$J$5</f>
        <v>0</v>
      </c>
      <c r="K35" s="29">
        <v>4</v>
      </c>
      <c r="L35" s="173"/>
    </row>
    <row r="36" spans="1:26" ht="20" customHeight="1">
      <c r="A36" s="251">
        <v>5</v>
      </c>
      <c r="B36" s="248" t="s">
        <v>34</v>
      </c>
      <c r="C36" s="154" t="s">
        <v>229</v>
      </c>
      <c r="D36" s="160"/>
      <c r="E36" s="59"/>
      <c r="F36" s="59"/>
      <c r="G36" s="59"/>
      <c r="H36" s="59"/>
      <c r="I36" s="59">
        <v>2</v>
      </c>
      <c r="J36" s="28">
        <f>SUM(D36:I36)*'Sem I _ IV '!$J$5</f>
        <v>20</v>
      </c>
      <c r="K36" s="78">
        <v>4</v>
      </c>
      <c r="L36" s="174"/>
    </row>
    <row r="37" spans="1:26" ht="20" customHeight="1" thickBot="1">
      <c r="A37" s="252">
        <v>6</v>
      </c>
      <c r="B37" s="249" t="s">
        <v>36</v>
      </c>
      <c r="C37" s="205" t="s">
        <v>230</v>
      </c>
      <c r="D37" s="176"/>
      <c r="E37" s="177"/>
      <c r="F37" s="177"/>
      <c r="G37" s="177"/>
      <c r="H37" s="177"/>
      <c r="I37" s="177"/>
      <c r="J37" s="178">
        <f>SUM(D37:I37)*'Sem I _ IV '!$J$5</f>
        <v>0</v>
      </c>
      <c r="K37" s="113">
        <v>15</v>
      </c>
      <c r="L37" s="179"/>
    </row>
    <row r="38" spans="1:26" ht="20" customHeight="1" thickBot="1">
      <c r="C38" s="40" t="s">
        <v>22</v>
      </c>
      <c r="D38" s="112">
        <f t="shared" ref="D38:K38" si="2">SUM(D32:D37)</f>
        <v>4</v>
      </c>
      <c r="E38" s="112">
        <f t="shared" si="2"/>
        <v>0</v>
      </c>
      <c r="F38" s="112">
        <f t="shared" si="2"/>
        <v>0</v>
      </c>
      <c r="G38" s="112">
        <f t="shared" si="2"/>
        <v>0</v>
      </c>
      <c r="H38" s="112">
        <f t="shared" si="2"/>
        <v>2</v>
      </c>
      <c r="I38" s="112">
        <f t="shared" si="2"/>
        <v>2</v>
      </c>
      <c r="J38" s="112">
        <f t="shared" si="2"/>
        <v>80</v>
      </c>
      <c r="K38" s="112">
        <f t="shared" si="2"/>
        <v>30</v>
      </c>
      <c r="L38" s="26"/>
    </row>
    <row r="39" spans="1:26" ht="20" customHeight="1"/>
    <row r="40" spans="1:26" ht="20">
      <c r="A40" s="68" t="s">
        <v>37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26" ht="18">
      <c r="A41" s="69"/>
    </row>
    <row r="42" spans="1:26" s="2" customFormat="1" ht="20">
      <c r="A42" s="5" t="s">
        <v>101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</row>
    <row r="43" spans="1:26" ht="18">
      <c r="A43" s="8" t="s">
        <v>38</v>
      </c>
    </row>
    <row r="44" spans="1:26" s="70" customFormat="1">
      <c r="A44" t="s">
        <v>70</v>
      </c>
      <c r="B44"/>
      <c r="C44"/>
      <c r="D44"/>
      <c r="E44"/>
      <c r="F44"/>
      <c r="G44"/>
      <c r="H44"/>
      <c r="I44"/>
      <c r="J44"/>
      <c r="K44"/>
      <c r="L44"/>
    </row>
    <row r="47" spans="1:26">
      <c r="A47" s="54"/>
    </row>
    <row r="48" spans="1:26" ht="23">
      <c r="A48" s="5" t="s">
        <v>39</v>
      </c>
      <c r="B48" s="8"/>
      <c r="C48" s="8"/>
      <c r="D48" s="8"/>
      <c r="E48" s="8"/>
      <c r="F48" s="8"/>
      <c r="G48" s="8"/>
      <c r="H48" s="8"/>
      <c r="I48" s="8"/>
      <c r="J48" s="71"/>
      <c r="K48" s="71"/>
      <c r="L48" s="72">
        <f>'Sem I _ IV '!J22+'Sem I _ IV '!J35+'Sem I _ IV '!J49+'Sem I _ IV '!J62+J14+J27+J38</f>
        <v>1480</v>
      </c>
    </row>
    <row r="49" spans="1:13" ht="18">
      <c r="A49" s="5"/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3" s="8" customFormat="1" ht="18">
      <c r="A50"/>
      <c r="B50" s="73" t="s">
        <v>40</v>
      </c>
      <c r="C50" s="5">
        <f>('Sem I _ IV '!D22+'Sem I _ IV '!D35+'Sem I _ IV '!D49+'Sem I _ IV '!D62+'Sem V _ VII'!D14+'Sem V _ VII'!D27+'Sem V _ VII'!D37)*'Sem I _ IV '!J5</f>
        <v>640</v>
      </c>
      <c r="D50"/>
      <c r="E50"/>
      <c r="F50"/>
      <c r="G50"/>
      <c r="H50"/>
      <c r="I50"/>
      <c r="J50"/>
      <c r="K50"/>
      <c r="L50"/>
    </row>
    <row r="51" spans="1:13" s="8" customFormat="1" ht="18">
      <c r="A51"/>
      <c r="B51" s="73" t="s">
        <v>41</v>
      </c>
      <c r="C51" s="74">
        <f>100*(C50/L48)</f>
        <v>43.243243243243242</v>
      </c>
      <c r="D51" s="3" t="s">
        <v>42</v>
      </c>
      <c r="E51"/>
      <c r="F51"/>
      <c r="G51" s="74"/>
      <c r="H51"/>
      <c r="I51"/>
      <c r="J51"/>
      <c r="K51"/>
      <c r="L51"/>
    </row>
    <row r="52" spans="1:13" ht="18">
      <c r="B52" s="73"/>
      <c r="C52" s="71"/>
      <c r="M52" s="3"/>
    </row>
    <row r="53" spans="1:13" ht="16">
      <c r="C53" s="74"/>
      <c r="D53" s="3"/>
      <c r="E53" s="3"/>
      <c r="F53" s="3"/>
      <c r="G53" s="3"/>
      <c r="H53" s="3"/>
      <c r="I53" s="3"/>
      <c r="J53" s="3"/>
    </row>
    <row r="55" spans="1:13" ht="16">
      <c r="A55" s="206" t="s">
        <v>234</v>
      </c>
      <c r="B55" s="207"/>
      <c r="C55" s="3">
        <f>'Sem I _ IV '!K61+'Sem V _ VII'!K10+'Sem V _ VII'!K11+'Sem V _ VII'!K12+'Sem V _ VII'!K13+'Sem V _ VII'!K22+'Sem V _ VII'!K23+'Sem V _ VII'!K24+'Sem V _ VII'!K25+'Sem V _ VII'!K32+'Sem V _ VII'!K33+'Sem V _ VII'!K35+'Sem V _ VII'!K36+'Sem V _ VII'!K37</f>
        <v>65</v>
      </c>
      <c r="D55" s="144"/>
      <c r="E55" s="144"/>
      <c r="F55" s="144"/>
      <c r="G55" s="144"/>
    </row>
    <row r="56" spans="1:13" ht="16">
      <c r="A56" s="146"/>
      <c r="B56" s="145" t="s">
        <v>161</v>
      </c>
      <c r="C56" s="147">
        <f>(C55/210)</f>
        <v>0.30952380952380953</v>
      </c>
      <c r="D56" s="3" t="s">
        <v>162</v>
      </c>
      <c r="E56" s="144"/>
      <c r="F56" s="144"/>
      <c r="G56" s="144"/>
    </row>
    <row r="57" spans="1:13">
      <c r="A57" s="146"/>
      <c r="B57" s="148"/>
      <c r="C57" s="146"/>
      <c r="D57" s="146"/>
      <c r="E57" s="144"/>
      <c r="F57" s="144"/>
      <c r="G57" s="144"/>
    </row>
    <row r="59" spans="1:13" ht="16">
      <c r="B59" s="199" t="s">
        <v>102</v>
      </c>
    </row>
    <row r="60" spans="1:13" ht="12.75" customHeight="1" thickBot="1"/>
    <row r="61" spans="1:13" ht="12.75" customHeight="1">
      <c r="B61" s="200" t="s">
        <v>105</v>
      </c>
      <c r="C61" s="202" t="s">
        <v>151</v>
      </c>
      <c r="D61" s="190" t="s">
        <v>106</v>
      </c>
      <c r="E61" s="191"/>
      <c r="F61" s="191"/>
      <c r="G61" s="122"/>
      <c r="H61" s="122"/>
      <c r="I61" s="122"/>
      <c r="J61" s="122"/>
      <c r="K61" s="192"/>
    </row>
    <row r="62" spans="1:13" ht="12.75" customHeight="1" thickBot="1">
      <c r="B62" s="201"/>
      <c r="C62" s="203" t="s">
        <v>152</v>
      </c>
      <c r="D62" s="193" t="s">
        <v>107</v>
      </c>
      <c r="E62" s="194"/>
      <c r="F62" s="194"/>
      <c r="G62" s="195"/>
      <c r="H62" s="195"/>
      <c r="I62" s="195"/>
      <c r="J62" s="195"/>
      <c r="K62" s="196"/>
    </row>
    <row r="63" spans="1:13" ht="12.75" customHeight="1">
      <c r="A63" s="8"/>
      <c r="B63" s="200" t="s">
        <v>108</v>
      </c>
      <c r="C63" s="202" t="s">
        <v>153</v>
      </c>
      <c r="D63" s="191" t="s">
        <v>109</v>
      </c>
      <c r="E63" s="191"/>
      <c r="F63" s="191"/>
      <c r="G63" s="122"/>
      <c r="H63" s="122"/>
      <c r="I63" s="122"/>
      <c r="J63" s="122"/>
      <c r="K63" s="192"/>
    </row>
    <row r="64" spans="1:13" ht="12.75" customHeight="1" thickBot="1">
      <c r="B64" s="201"/>
      <c r="C64" s="203" t="s">
        <v>154</v>
      </c>
      <c r="D64" s="194" t="s">
        <v>110</v>
      </c>
      <c r="E64" s="194"/>
      <c r="F64" s="194"/>
      <c r="G64" s="195"/>
      <c r="H64" s="195"/>
      <c r="I64" s="195"/>
      <c r="J64" s="195"/>
      <c r="K64" s="196"/>
    </row>
    <row r="65" spans="2:11" ht="12.75" customHeight="1">
      <c r="B65" s="200" t="s">
        <v>111</v>
      </c>
      <c r="C65" s="202" t="s">
        <v>155</v>
      </c>
      <c r="D65" s="197" t="s">
        <v>112</v>
      </c>
      <c r="E65" s="191"/>
      <c r="F65" s="191"/>
      <c r="G65" s="122"/>
      <c r="H65" s="122"/>
      <c r="I65" s="122"/>
      <c r="J65" s="122"/>
      <c r="K65" s="192"/>
    </row>
    <row r="66" spans="2:11" ht="12.75" customHeight="1" thickBot="1">
      <c r="B66" s="201"/>
      <c r="C66" s="203" t="s">
        <v>156</v>
      </c>
      <c r="D66" s="198" t="s">
        <v>113</v>
      </c>
      <c r="E66" s="194"/>
      <c r="F66" s="194"/>
      <c r="G66" s="195"/>
      <c r="H66" s="195"/>
      <c r="I66" s="195"/>
      <c r="J66" s="195"/>
      <c r="K66" s="196"/>
    </row>
    <row r="67" spans="2:11" ht="12.75" customHeight="1">
      <c r="B67" s="200" t="s">
        <v>114</v>
      </c>
      <c r="C67" s="202" t="s">
        <v>139</v>
      </c>
      <c r="D67" s="197" t="s">
        <v>115</v>
      </c>
      <c r="E67" s="191"/>
      <c r="F67" s="191"/>
      <c r="G67" s="122"/>
      <c r="H67" s="122"/>
      <c r="I67" s="122"/>
      <c r="J67" s="122"/>
      <c r="K67" s="192"/>
    </row>
    <row r="68" spans="2:11" ht="12.75" customHeight="1" thickBot="1">
      <c r="B68" s="201"/>
      <c r="C68" s="203" t="s">
        <v>140</v>
      </c>
      <c r="D68" s="198" t="s">
        <v>116</v>
      </c>
      <c r="E68" s="194"/>
      <c r="F68" s="194"/>
      <c r="G68" s="195"/>
      <c r="H68" s="195"/>
      <c r="I68" s="195"/>
      <c r="J68" s="195"/>
      <c r="K68" s="196"/>
    </row>
    <row r="69" spans="2:11" ht="12.75" customHeight="1">
      <c r="B69" s="200" t="s">
        <v>117</v>
      </c>
      <c r="C69" s="202" t="s">
        <v>141</v>
      </c>
      <c r="D69" s="197" t="s">
        <v>118</v>
      </c>
      <c r="E69" s="191"/>
      <c r="F69" s="191"/>
      <c r="G69" s="122"/>
      <c r="H69" s="122"/>
      <c r="I69" s="122"/>
      <c r="J69" s="122"/>
      <c r="K69" s="192"/>
    </row>
    <row r="70" spans="2:11" ht="12.75" customHeight="1" thickBot="1">
      <c r="B70" s="201"/>
      <c r="C70" s="203" t="s">
        <v>142</v>
      </c>
      <c r="D70" s="194" t="s">
        <v>119</v>
      </c>
      <c r="E70" s="194"/>
      <c r="F70" s="194"/>
      <c r="G70" s="195"/>
      <c r="H70" s="195"/>
      <c r="I70" s="195"/>
      <c r="J70" s="195"/>
      <c r="K70" s="196"/>
    </row>
    <row r="71" spans="2:11" ht="12.75" customHeight="1">
      <c r="B71" s="200" t="s">
        <v>120</v>
      </c>
      <c r="C71" s="202" t="s">
        <v>157</v>
      </c>
      <c r="D71" s="197" t="s">
        <v>121</v>
      </c>
      <c r="E71" s="191"/>
      <c r="F71" s="191"/>
      <c r="G71" s="122"/>
      <c r="H71" s="122"/>
      <c r="I71" s="122"/>
      <c r="J71" s="122"/>
      <c r="K71" s="192"/>
    </row>
    <row r="72" spans="2:11" ht="12.75" customHeight="1" thickBot="1">
      <c r="B72" s="201"/>
      <c r="C72" s="203" t="s">
        <v>158</v>
      </c>
      <c r="D72" s="194" t="s">
        <v>122</v>
      </c>
      <c r="E72" s="194"/>
      <c r="F72" s="194"/>
      <c r="G72" s="195"/>
      <c r="H72" s="195"/>
      <c r="I72" s="195"/>
      <c r="J72" s="195"/>
      <c r="K72" s="196"/>
    </row>
    <row r="73" spans="2:11" ht="12.75" customHeight="1">
      <c r="B73" s="200" t="s">
        <v>123</v>
      </c>
      <c r="C73" s="202" t="s">
        <v>143</v>
      </c>
      <c r="D73" s="197" t="s">
        <v>124</v>
      </c>
      <c r="E73" s="191"/>
      <c r="F73" s="191"/>
      <c r="G73" s="122"/>
      <c r="H73" s="122"/>
      <c r="I73" s="122"/>
      <c r="J73" s="122"/>
      <c r="K73" s="192"/>
    </row>
    <row r="74" spans="2:11" ht="12.75" customHeight="1" thickBot="1">
      <c r="B74" s="201"/>
      <c r="C74" s="203" t="s">
        <v>144</v>
      </c>
      <c r="D74" s="194" t="s">
        <v>125</v>
      </c>
      <c r="E74" s="194"/>
      <c r="F74" s="194"/>
      <c r="G74" s="195"/>
      <c r="H74" s="195"/>
      <c r="I74" s="195"/>
      <c r="J74" s="195"/>
      <c r="K74" s="196"/>
    </row>
    <row r="75" spans="2:11" ht="12.75" customHeight="1">
      <c r="B75" s="200" t="s">
        <v>126</v>
      </c>
      <c r="C75" s="202" t="s">
        <v>145</v>
      </c>
      <c r="D75" s="197" t="s">
        <v>127</v>
      </c>
      <c r="E75" s="191"/>
      <c r="F75" s="191"/>
      <c r="G75" s="122"/>
      <c r="H75" s="122"/>
      <c r="I75" s="122"/>
      <c r="J75" s="122"/>
      <c r="K75" s="192"/>
    </row>
    <row r="76" spans="2:11" ht="12.75" customHeight="1" thickBot="1">
      <c r="B76" s="201" t="s">
        <v>128</v>
      </c>
      <c r="C76" s="203" t="s">
        <v>146</v>
      </c>
      <c r="D76" s="194" t="s">
        <v>129</v>
      </c>
      <c r="E76" s="194"/>
      <c r="F76" s="194"/>
      <c r="G76" s="195"/>
      <c r="H76" s="195"/>
      <c r="I76" s="195"/>
      <c r="J76" s="195"/>
      <c r="K76" s="196"/>
    </row>
    <row r="77" spans="2:11" ht="12.75" customHeight="1">
      <c r="B77" s="200" t="s">
        <v>130</v>
      </c>
      <c r="C77" s="202" t="s">
        <v>147</v>
      </c>
      <c r="D77" s="197" t="s">
        <v>131</v>
      </c>
      <c r="E77" s="191"/>
      <c r="F77" s="191"/>
      <c r="G77" s="122"/>
      <c r="H77" s="122"/>
      <c r="I77" s="122"/>
      <c r="J77" s="122"/>
      <c r="K77" s="192"/>
    </row>
    <row r="78" spans="2:11" ht="12.75" customHeight="1" thickBot="1">
      <c r="B78" s="201" t="s">
        <v>128</v>
      </c>
      <c r="C78" s="203" t="s">
        <v>148</v>
      </c>
      <c r="D78" s="194" t="s">
        <v>132</v>
      </c>
      <c r="E78" s="194"/>
      <c r="F78" s="194"/>
      <c r="G78" s="195"/>
      <c r="H78" s="195"/>
      <c r="I78" s="195"/>
      <c r="J78" s="195"/>
      <c r="K78" s="196"/>
    </row>
    <row r="79" spans="2:11" ht="12.75" customHeight="1">
      <c r="B79" s="200" t="s">
        <v>133</v>
      </c>
      <c r="C79" s="202" t="s">
        <v>149</v>
      </c>
      <c r="D79" s="197" t="s">
        <v>134</v>
      </c>
      <c r="E79" s="191"/>
      <c r="F79" s="191"/>
      <c r="G79" s="122"/>
      <c r="H79" s="122"/>
      <c r="I79" s="122"/>
      <c r="J79" s="122"/>
      <c r="K79" s="192"/>
    </row>
    <row r="80" spans="2:11" ht="12.75" customHeight="1" thickBot="1">
      <c r="B80" s="201"/>
      <c r="C80" s="203" t="s">
        <v>150</v>
      </c>
      <c r="D80" s="194" t="s">
        <v>135</v>
      </c>
      <c r="E80" s="194"/>
      <c r="F80" s="194"/>
      <c r="G80" s="195"/>
      <c r="H80" s="195"/>
      <c r="I80" s="195"/>
      <c r="J80" s="195"/>
      <c r="K80" s="196"/>
    </row>
    <row r="81" spans="2:11" ht="12.75" customHeight="1">
      <c r="B81" s="200" t="s">
        <v>136</v>
      </c>
      <c r="C81" s="202" t="s">
        <v>159</v>
      </c>
      <c r="D81" s="197" t="s">
        <v>137</v>
      </c>
      <c r="E81" s="191"/>
      <c r="F81" s="191"/>
      <c r="G81" s="122"/>
      <c r="H81" s="122"/>
      <c r="I81" s="122"/>
      <c r="J81" s="122"/>
      <c r="K81" s="192"/>
    </row>
    <row r="82" spans="2:11" ht="14" thickBot="1">
      <c r="B82" s="201"/>
      <c r="C82" s="203" t="s">
        <v>160</v>
      </c>
      <c r="D82" s="194" t="s">
        <v>138</v>
      </c>
      <c r="E82" s="194"/>
      <c r="F82" s="194"/>
      <c r="G82" s="195"/>
      <c r="H82" s="195"/>
      <c r="I82" s="195"/>
      <c r="J82" s="195"/>
      <c r="K82" s="196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9" firstPageNumber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showGridLines="0" topLeftCell="A16" workbookViewId="0">
      <selection activeCell="K31" sqref="E28:K31"/>
    </sheetView>
  </sheetViews>
  <sheetFormatPr baseColWidth="10" defaultRowHeight="13"/>
  <cols>
    <col min="1" max="1" width="5.33203125" style="75" customWidth="1"/>
    <col min="2" max="2" width="11.33203125" customWidth="1"/>
    <col min="3" max="3" width="12.33203125" style="75" customWidth="1"/>
    <col min="4" max="4" width="17.1640625" customWidth="1"/>
    <col min="5" max="5" width="17.5" style="75" customWidth="1"/>
    <col min="6" max="256" width="8.83203125" customWidth="1"/>
  </cols>
  <sheetData>
    <row r="1" spans="1:9" ht="20" customHeight="1">
      <c r="A1" s="70"/>
      <c r="B1" s="70"/>
      <c r="C1" s="70"/>
      <c r="D1" s="1"/>
      <c r="E1" s="1" t="s">
        <v>240</v>
      </c>
      <c r="F1" s="70"/>
      <c r="G1" s="70"/>
      <c r="H1" s="70"/>
    </row>
    <row r="2" spans="1:9" ht="20" customHeight="1">
      <c r="A2" s="184" t="s">
        <v>209</v>
      </c>
      <c r="B2" s="70"/>
      <c r="C2" s="70"/>
      <c r="D2" s="70"/>
      <c r="E2" s="70"/>
      <c r="F2" s="70"/>
      <c r="G2" s="70"/>
      <c r="H2" s="70"/>
    </row>
    <row r="3" spans="1:9" ht="20" customHeight="1">
      <c r="A3" s="70"/>
      <c r="B3" s="70"/>
      <c r="C3" s="70"/>
      <c r="D3" s="70"/>
      <c r="E3" s="70"/>
      <c r="F3" s="70"/>
      <c r="G3" s="70"/>
      <c r="H3" s="70"/>
    </row>
    <row r="4" spans="1:9" ht="20" customHeight="1">
      <c r="A4" s="185">
        <v>1</v>
      </c>
      <c r="B4" s="186" t="s">
        <v>59</v>
      </c>
      <c r="C4" t="s">
        <v>210</v>
      </c>
      <c r="D4" s="70"/>
      <c r="E4" s="70"/>
      <c r="F4" s="53"/>
      <c r="H4" s="70"/>
    </row>
    <row r="5" spans="1:9" ht="20" customHeight="1">
      <c r="A5" s="185">
        <v>2</v>
      </c>
      <c r="B5" s="186" t="s">
        <v>63</v>
      </c>
      <c r="C5" t="s">
        <v>211</v>
      </c>
      <c r="D5" s="70"/>
      <c r="E5" s="70"/>
      <c r="F5" s="53"/>
      <c r="H5" s="70"/>
    </row>
    <row r="6" spans="1:9" ht="20" customHeight="1">
      <c r="A6" s="185">
        <v>3</v>
      </c>
      <c r="B6" s="186" t="s">
        <v>64</v>
      </c>
      <c r="C6" t="s">
        <v>212</v>
      </c>
      <c r="D6" s="70"/>
      <c r="E6" s="70"/>
      <c r="F6" s="53"/>
      <c r="H6" s="70"/>
    </row>
    <row r="7" spans="1:9" s="77" customFormat="1" ht="20" customHeight="1">
      <c r="A7" s="185">
        <v>4</v>
      </c>
      <c r="B7" s="186" t="s">
        <v>232</v>
      </c>
      <c r="C7" s="186" t="s">
        <v>233</v>
      </c>
      <c r="D7" s="187"/>
      <c r="E7" s="187"/>
      <c r="F7" s="209"/>
      <c r="G7"/>
      <c r="H7"/>
      <c r="I7"/>
    </row>
    <row r="8" spans="1:9" s="77" customFormat="1" ht="20" customHeight="1">
      <c r="A8" s="185">
        <v>5</v>
      </c>
      <c r="B8" s="186" t="s">
        <v>61</v>
      </c>
      <c r="C8" t="s">
        <v>213</v>
      </c>
      <c r="D8" s="70"/>
      <c r="E8" s="70"/>
      <c r="F8" s="70"/>
      <c r="G8" s="70"/>
      <c r="H8" s="70"/>
      <c r="I8"/>
    </row>
    <row r="9" spans="1:9" ht="20" customHeight="1">
      <c r="A9" s="185">
        <v>6</v>
      </c>
      <c r="B9" s="186" t="s">
        <v>62</v>
      </c>
      <c r="C9" t="s">
        <v>214</v>
      </c>
      <c r="D9" s="70"/>
      <c r="E9" s="70"/>
      <c r="F9" s="70"/>
      <c r="G9" s="70"/>
      <c r="H9" s="70"/>
    </row>
    <row r="10" spans="1:9" ht="20" customHeight="1">
      <c r="A10" s="185">
        <v>7</v>
      </c>
      <c r="B10" s="186" t="s">
        <v>66</v>
      </c>
      <c r="C10" t="s">
        <v>215</v>
      </c>
      <c r="D10" s="70"/>
      <c r="E10" s="70"/>
      <c r="F10" s="70"/>
      <c r="G10" s="70"/>
      <c r="H10" s="70"/>
    </row>
    <row r="11" spans="1:9" ht="20" customHeight="1">
      <c r="A11" s="185">
        <v>8</v>
      </c>
      <c r="B11" s="186" t="s">
        <v>60</v>
      </c>
      <c r="C11" t="s">
        <v>216</v>
      </c>
      <c r="D11" s="70"/>
      <c r="E11" s="70"/>
      <c r="F11" s="70"/>
      <c r="G11" s="70"/>
      <c r="H11" s="70"/>
    </row>
    <row r="12" spans="1:9" ht="20" customHeight="1">
      <c r="A12" s="185">
        <v>9</v>
      </c>
      <c r="B12" s="186" t="s">
        <v>238</v>
      </c>
      <c r="C12" s="186" t="s">
        <v>239</v>
      </c>
      <c r="D12" s="187"/>
      <c r="E12" s="187"/>
      <c r="F12" s="70"/>
      <c r="G12" s="70"/>
      <c r="H12" s="70"/>
    </row>
    <row r="13" spans="1:9" ht="20" customHeight="1">
      <c r="A13" s="185"/>
      <c r="B13" s="186"/>
      <c r="C13" s="186"/>
      <c r="D13" s="187"/>
      <c r="E13" s="187"/>
      <c r="F13" s="187"/>
      <c r="G13" s="70"/>
      <c r="H13" s="70"/>
    </row>
    <row r="14" spans="1:9" ht="20" customHeight="1">
      <c r="A14" s="185"/>
      <c r="B14" s="186"/>
      <c r="C14" s="186"/>
      <c r="D14" s="187"/>
      <c r="E14" s="187"/>
      <c r="F14" s="187"/>
      <c r="G14" s="70"/>
      <c r="H14" s="70"/>
    </row>
    <row r="15" spans="1:9" ht="20" customHeight="1">
      <c r="A15" s="185">
        <v>10</v>
      </c>
      <c r="B15" s="186" t="s">
        <v>217</v>
      </c>
      <c r="C15" s="70" t="s">
        <v>218</v>
      </c>
      <c r="D15" s="70"/>
      <c r="E15" s="70"/>
      <c r="F15" s="70"/>
      <c r="G15" s="70"/>
      <c r="H15" s="70"/>
    </row>
    <row r="16" spans="1:9" ht="20" customHeight="1">
      <c r="A16" s="185">
        <v>11</v>
      </c>
      <c r="B16" s="186" t="s">
        <v>219</v>
      </c>
      <c r="C16" s="186" t="s">
        <v>220</v>
      </c>
      <c r="D16" s="187"/>
      <c r="E16"/>
      <c r="F16" s="70"/>
      <c r="G16" s="70"/>
      <c r="H16" s="70"/>
    </row>
    <row r="17" spans="1:11" s="77" customFormat="1" ht="20" customHeight="1">
      <c r="A17" s="185">
        <v>12</v>
      </c>
      <c r="B17" s="186" t="s">
        <v>76</v>
      </c>
      <c r="C17" t="s">
        <v>221</v>
      </c>
      <c r="D17" s="70"/>
      <c r="E17" s="54"/>
      <c r="F17" s="70"/>
      <c r="G17" s="70"/>
      <c r="H17" s="70"/>
      <c r="I17"/>
    </row>
    <row r="18" spans="1:11" ht="20" customHeight="1">
      <c r="A18" s="185">
        <v>13</v>
      </c>
      <c r="B18" s="186" t="s">
        <v>241</v>
      </c>
      <c r="C18" s="186" t="s">
        <v>242</v>
      </c>
      <c r="D18" s="187"/>
      <c r="E18" s="187"/>
      <c r="F18" s="187"/>
      <c r="H18" s="70"/>
    </row>
    <row r="19" spans="1:11" ht="20" customHeight="1">
      <c r="A19" s="185">
        <v>14</v>
      </c>
      <c r="B19" s="186" t="s">
        <v>65</v>
      </c>
      <c r="C19" t="s">
        <v>222</v>
      </c>
      <c r="D19" s="70"/>
      <c r="E19" s="54"/>
      <c r="F19" s="70"/>
      <c r="G19" s="70"/>
      <c r="H19" s="70"/>
    </row>
    <row r="20" spans="1:11" ht="20" customHeight="1">
      <c r="A20" s="185">
        <v>15</v>
      </c>
      <c r="B20" s="186" t="s">
        <v>223</v>
      </c>
      <c r="C20" t="s">
        <v>224</v>
      </c>
      <c r="D20" s="70"/>
      <c r="E20" s="70"/>
      <c r="F20" s="70"/>
      <c r="G20" s="70"/>
    </row>
    <row r="21" spans="1:11" ht="20" customHeight="1">
      <c r="A21" s="126"/>
      <c r="B21" s="124"/>
      <c r="C21" s="125"/>
      <c r="D21" s="124"/>
      <c r="E21" s="125"/>
    </row>
    <row r="22" spans="1:11" ht="20" customHeight="1">
      <c r="A22" s="126"/>
      <c r="B22" s="127"/>
      <c r="C22" s="128"/>
      <c r="D22" s="124"/>
      <c r="E22" s="125"/>
    </row>
    <row r="23" spans="1:11" ht="20" customHeight="1">
      <c r="A23" s="126"/>
      <c r="B23" s="124"/>
      <c r="C23" s="125"/>
      <c r="D23" s="124"/>
      <c r="E23" s="125"/>
    </row>
    <row r="24" spans="1:11" ht="20" customHeight="1">
      <c r="A24" s="126"/>
      <c r="B24" s="124"/>
      <c r="C24" s="125"/>
      <c r="D24" s="124"/>
      <c r="E24" s="125"/>
      <c r="G24" s="52"/>
    </row>
    <row r="25" spans="1:11" ht="20" customHeight="1">
      <c r="A25" s="126"/>
      <c r="B25" s="123"/>
      <c r="C25" s="129"/>
      <c r="D25" s="123"/>
      <c r="E25" s="129"/>
      <c r="G25" s="52"/>
    </row>
    <row r="26" spans="1:11" ht="20" customHeight="1">
      <c r="A26" s="126"/>
      <c r="B26" s="124"/>
      <c r="C26" s="125"/>
      <c r="D26" s="124"/>
      <c r="E26" s="125"/>
    </row>
    <row r="27" spans="1:11" s="76" customFormat="1" ht="20" customHeight="1">
      <c r="A27" s="130"/>
      <c r="B27" s="131"/>
      <c r="C27" s="132"/>
      <c r="D27" s="133"/>
      <c r="E27" s="134"/>
    </row>
    <row r="28" spans="1:11" ht="20" customHeight="1">
      <c r="A28" s="131"/>
      <c r="B28" s="135"/>
      <c r="C28" s="136"/>
      <c r="D28" s="133"/>
      <c r="E28" s="272" t="s">
        <v>247</v>
      </c>
      <c r="F28" s="54"/>
      <c r="G28" s="54"/>
      <c r="H28" s="54"/>
      <c r="I28" s="54"/>
      <c r="J28" s="54"/>
      <c r="K28" s="54"/>
    </row>
    <row r="29" spans="1:11" ht="20" customHeight="1">
      <c r="A29" s="137"/>
      <c r="B29" s="135"/>
      <c r="C29" s="136"/>
      <c r="D29" s="135"/>
      <c r="E29" s="273"/>
      <c r="F29" s="54"/>
      <c r="G29" s="54"/>
      <c r="H29" s="54"/>
      <c r="I29" s="54"/>
      <c r="J29" s="54"/>
      <c r="K29" s="54"/>
    </row>
    <row r="30" spans="1:11" ht="20" customHeight="1">
      <c r="A30" s="137"/>
      <c r="B30" s="135"/>
      <c r="C30" s="136"/>
      <c r="D30" s="124"/>
      <c r="E30" s="274"/>
      <c r="F30" s="54"/>
      <c r="G30" s="54"/>
      <c r="H30" s="54" t="s">
        <v>248</v>
      </c>
      <c r="I30" s="54"/>
      <c r="J30" s="54"/>
      <c r="K30" s="54"/>
    </row>
    <row r="31" spans="1:11" s="77" customFormat="1" ht="20" customHeight="1">
      <c r="A31" s="130"/>
      <c r="B31" s="124"/>
      <c r="C31" s="125"/>
      <c r="D31" s="124"/>
      <c r="E31" s="274"/>
      <c r="F31" s="275"/>
      <c r="G31" s="275"/>
      <c r="H31" s="275" t="s">
        <v>249</v>
      </c>
      <c r="I31" s="275"/>
      <c r="J31" s="275"/>
      <c r="K31" s="275"/>
    </row>
    <row r="32" spans="1:11" s="77" customFormat="1" ht="20" customHeight="1">
      <c r="A32" s="130"/>
      <c r="B32" s="124"/>
      <c r="C32" s="125"/>
      <c r="D32" s="124"/>
      <c r="E32" s="125"/>
    </row>
    <row r="33" spans="1:7" s="77" customFormat="1" ht="20" customHeight="1">
      <c r="A33" s="130"/>
      <c r="B33" s="124"/>
      <c r="C33" s="125"/>
      <c r="D33" s="124"/>
      <c r="E33" s="125"/>
    </row>
    <row r="34" spans="1:7" s="77" customFormat="1" ht="20" customHeight="1">
      <c r="A34" s="130"/>
      <c r="B34" s="124"/>
      <c r="C34" s="125"/>
      <c r="D34" s="124"/>
      <c r="E34" s="125"/>
    </row>
    <row r="35" spans="1:7" ht="20" customHeight="1">
      <c r="A35" s="130"/>
      <c r="B35" s="124"/>
      <c r="C35" s="125"/>
      <c r="D35" s="124"/>
      <c r="E35" s="125"/>
    </row>
    <row r="36" spans="1:7" ht="20" customHeight="1">
      <c r="A36" s="130"/>
      <c r="B36" s="124"/>
      <c r="C36" s="125"/>
      <c r="D36" s="124"/>
      <c r="E36" s="125"/>
    </row>
    <row r="37" spans="1:7" ht="20" customHeight="1">
      <c r="A37" s="130"/>
      <c r="B37" s="124"/>
      <c r="C37" s="125"/>
      <c r="D37" s="124"/>
      <c r="E37" s="125"/>
      <c r="G37" s="52"/>
    </row>
    <row r="38" spans="1:7" ht="20" customHeight="1">
      <c r="A38" s="130"/>
      <c r="B38" s="124"/>
      <c r="C38" s="125"/>
      <c r="D38" s="124"/>
      <c r="E38" s="125"/>
      <c r="G38" s="52"/>
    </row>
    <row r="39" spans="1:7" ht="20" customHeight="1">
      <c r="A39" s="130"/>
      <c r="B39" s="124"/>
      <c r="C39" s="125"/>
      <c r="D39" s="124"/>
      <c r="E39" s="125"/>
      <c r="G39" s="52"/>
    </row>
    <row r="40" spans="1:7" ht="20" customHeight="1">
      <c r="A40" s="130"/>
      <c r="B40" s="124"/>
      <c r="C40" s="125"/>
      <c r="D40" s="124"/>
      <c r="E40" s="125"/>
      <c r="G40" s="52"/>
    </row>
    <row r="41" spans="1:7" ht="20" customHeight="1">
      <c r="A41" s="130"/>
      <c r="B41" s="124"/>
      <c r="C41" s="125"/>
      <c r="D41" s="124"/>
      <c r="E41" s="125"/>
    </row>
    <row r="42" spans="1:7" ht="20" customHeight="1">
      <c r="A42" s="130"/>
      <c r="B42" s="124"/>
      <c r="C42" s="126"/>
      <c r="D42" s="124"/>
      <c r="E42" s="125"/>
    </row>
    <row r="43" spans="1:7" ht="20" customHeight="1">
      <c r="A43" s="125"/>
      <c r="B43" s="124"/>
      <c r="C43" s="126"/>
      <c r="D43" s="124"/>
      <c r="E43" s="125"/>
    </row>
    <row r="44" spans="1:7" s="76" customFormat="1" ht="20" customHeight="1">
      <c r="A44" s="125"/>
      <c r="B44" s="124"/>
      <c r="C44" s="125"/>
      <c r="D44" s="124"/>
      <c r="E44" s="125"/>
    </row>
    <row r="45" spans="1:7" s="76" customFormat="1" ht="20" customHeight="1">
      <c r="A45" s="124"/>
      <c r="B45" s="124"/>
      <c r="C45" s="126"/>
      <c r="D45" s="124"/>
      <c r="E45" s="125"/>
    </row>
    <row r="46" spans="1:7" s="76" customFormat="1" ht="20" customHeight="1">
      <c r="A46" s="124"/>
      <c r="B46" s="124"/>
      <c r="C46" s="126"/>
      <c r="D46" s="124"/>
      <c r="E46" s="125"/>
    </row>
    <row r="47" spans="1:7" s="76" customFormat="1" ht="20" customHeight="1">
      <c r="A47" s="124"/>
      <c r="B47" s="124"/>
      <c r="C47" s="126"/>
      <c r="D47" s="138"/>
      <c r="E47" s="125"/>
    </row>
    <row r="48" spans="1:7" s="76" customFormat="1" ht="20" customHeight="1">
      <c r="A48" s="138"/>
      <c r="B48" s="138"/>
      <c r="C48" s="139"/>
      <c r="D48" s="138"/>
      <c r="E48" s="140"/>
    </row>
    <row r="49" spans="1:5" ht="20" customHeight="1">
      <c r="A49" s="138"/>
      <c r="B49" s="138"/>
      <c r="C49" s="139"/>
      <c r="D49" s="138"/>
      <c r="E49" s="140"/>
    </row>
    <row r="50" spans="1:5" ht="20" customHeight="1">
      <c r="A50" s="138"/>
      <c r="B50" s="138"/>
      <c r="C50" s="139"/>
      <c r="D50" s="138"/>
      <c r="E50" s="140"/>
    </row>
    <row r="51" spans="1:5" ht="20" customHeight="1">
      <c r="A51" s="138"/>
      <c r="B51" s="138"/>
      <c r="C51" s="139"/>
      <c r="D51" s="138"/>
      <c r="E51" s="140"/>
    </row>
    <row r="52" spans="1:5" ht="20" customHeight="1">
      <c r="A52" s="138"/>
      <c r="B52" s="138"/>
      <c r="C52" s="139"/>
      <c r="D52" s="138"/>
      <c r="E52" s="140"/>
    </row>
    <row r="53" spans="1:5" ht="20" customHeight="1">
      <c r="A53" s="138"/>
      <c r="B53" s="138"/>
      <c r="C53" s="139"/>
      <c r="D53" s="138"/>
      <c r="E53" s="140"/>
    </row>
    <row r="54" spans="1:5" ht="20" customHeight="1">
      <c r="A54" s="138"/>
      <c r="B54" s="138"/>
      <c r="C54" s="139"/>
      <c r="D54" s="138"/>
      <c r="E54" s="140"/>
    </row>
    <row r="55" spans="1:5" ht="20" customHeight="1">
      <c r="A55" s="138"/>
      <c r="B55" s="138"/>
      <c r="C55" s="139"/>
      <c r="D55" s="141"/>
      <c r="E55" s="140"/>
    </row>
    <row r="56" spans="1:5" ht="20" customHeight="1">
      <c r="B56" s="75"/>
      <c r="C56"/>
      <c r="D56" s="141"/>
      <c r="E56" s="142"/>
    </row>
    <row r="57" spans="1:5" ht="20" customHeight="1">
      <c r="B57" s="141"/>
      <c r="C57" s="4"/>
      <c r="D57" s="141"/>
      <c r="E57" s="142"/>
    </row>
    <row r="58" spans="1:5" ht="20" customHeight="1">
      <c r="B58" s="4"/>
      <c r="C58" s="142"/>
    </row>
    <row r="59" spans="1:5" ht="20" customHeight="1">
      <c r="C59" s="141"/>
    </row>
    <row r="60" spans="1:5" ht="20" customHeight="1">
      <c r="A60" s="54"/>
      <c r="C60" s="73"/>
      <c r="D60" s="4"/>
      <c r="E60" s="4"/>
    </row>
    <row r="61" spans="1:5" ht="20" customHeight="1">
      <c r="A61"/>
      <c r="C61" s="143"/>
      <c r="D61" s="141"/>
      <c r="E61" s="4"/>
    </row>
    <row r="62" spans="1:5" ht="20" customHeight="1">
      <c r="A62"/>
      <c r="C62" s="143"/>
      <c r="D62" s="141"/>
      <c r="E62" s="4"/>
    </row>
    <row r="63" spans="1:5" ht="20" customHeight="1">
      <c r="A63"/>
      <c r="C63" s="143"/>
      <c r="D63" s="141"/>
      <c r="E63" s="4"/>
    </row>
    <row r="64" spans="1:5" ht="20" customHeight="1">
      <c r="A64"/>
      <c r="C64" s="143"/>
      <c r="D64" s="141"/>
      <c r="E64" s="4"/>
    </row>
    <row r="65" spans="1:5" ht="20" customHeight="1">
      <c r="A65"/>
      <c r="C65" s="143"/>
      <c r="D65" s="141"/>
      <c r="E65" s="4"/>
    </row>
    <row r="66" spans="1:5" ht="20" customHeight="1">
      <c r="A66"/>
      <c r="C66" s="143"/>
      <c r="D66" s="141"/>
      <c r="E66" s="4"/>
    </row>
    <row r="67" spans="1:5" ht="20" customHeight="1">
      <c r="A67"/>
      <c r="C67" s="143"/>
      <c r="D67" s="141"/>
      <c r="E67" s="4"/>
    </row>
    <row r="68" spans="1:5" ht="20" customHeight="1">
      <c r="A68"/>
      <c r="C68" s="143"/>
      <c r="D68" s="141"/>
      <c r="E68" s="4"/>
    </row>
    <row r="69" spans="1:5" ht="20" customHeight="1">
      <c r="A69"/>
      <c r="C69" s="143"/>
      <c r="D69" s="141"/>
      <c r="E69" s="4"/>
    </row>
    <row r="70" spans="1:5" ht="20" customHeight="1">
      <c r="A70"/>
      <c r="C70" s="143"/>
      <c r="D70" s="141"/>
      <c r="E70" s="4"/>
    </row>
    <row r="71" spans="1:5" ht="20" customHeight="1">
      <c r="A71"/>
      <c r="C71" s="143"/>
      <c r="D71" s="141"/>
      <c r="E71" s="4"/>
    </row>
  </sheetData>
  <phoneticPr fontId="0" type="noConversion"/>
  <pageMargins left="0.98402777777777772" right="0.78749999999999998" top="0.98402777777777772" bottom="0.98402777777777772" header="0.51180555555555551" footer="0.51180555555555551"/>
  <pageSetup paperSize="9" scale="61" firstPageNumber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Sem I _ IV </vt:lpstr>
      <vt:lpstr>Sem V _ VII</vt:lpstr>
      <vt:lpstr>uwagi</vt:lpstr>
      <vt:lpstr>'Sem I _ IV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Użytkownik pakietu Microsoft Office</cp:lastModifiedBy>
  <cp:lastPrinted>2012-06-15T07:40:54Z</cp:lastPrinted>
  <dcterms:created xsi:type="dcterms:W3CDTF">2007-08-22T18:37:58Z</dcterms:created>
  <dcterms:modified xsi:type="dcterms:W3CDTF">2018-04-16T11:12:47Z</dcterms:modified>
</cp:coreProperties>
</file>