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FD41FEA4-638F-A64E-82EB-D52956153737}" xr6:coauthVersionLast="32" xr6:coauthVersionMax="32" xr10:uidLastSave="{00000000-0000-0000-0000-000000000000}"/>
  <bookViews>
    <workbookView xWindow="0" yWindow="460" windowWidth="15480" windowHeight="8080" activeTab="1"/>
  </bookViews>
  <sheets>
    <sheet name="Sem I _ IV " sheetId="1" r:id="rId1"/>
    <sheet name="Sem V _ VII" sheetId="2" r:id="rId2"/>
    <sheet name="uwagi" sheetId="4" r:id="rId3"/>
  </sheets>
  <definedNames>
    <definedName name="_xlnm.Print_Area" localSheetId="0">'Sem I _ IV '!$A$1:$L$65</definedName>
    <definedName name="_xlnm.Print_Area" localSheetId="1">'Sem V _ VII'!$A$1:$L$81</definedName>
  </definedNames>
  <calcPr calcId="162913"/>
</workbook>
</file>

<file path=xl/calcChain.xml><?xml version="1.0" encoding="utf-8"?>
<calcChain xmlns="http://schemas.openxmlformats.org/spreadsheetml/2006/main">
  <c r="C52" i="2" l="1"/>
  <c r="C53" i="2"/>
  <c r="J23" i="2"/>
  <c r="J8" i="2"/>
  <c r="J48" i="1"/>
  <c r="R66" i="1"/>
  <c r="J26" i="2"/>
  <c r="R53" i="1"/>
  <c r="J64" i="1"/>
  <c r="J63" i="1"/>
  <c r="J12" i="2"/>
  <c r="J11" i="2"/>
  <c r="J10" i="2"/>
  <c r="J9" i="2"/>
  <c r="T25" i="1"/>
  <c r="T39" i="1"/>
  <c r="T53" i="1"/>
  <c r="J24" i="2"/>
  <c r="J22" i="2"/>
  <c r="D38" i="2"/>
  <c r="D27" i="2"/>
  <c r="D65" i="1"/>
  <c r="D14" i="2"/>
  <c r="D52" i="1"/>
  <c r="J34" i="2"/>
  <c r="J32" i="2"/>
  <c r="J38" i="2"/>
  <c r="J33" i="2"/>
  <c r="J35" i="2"/>
  <c r="J36" i="2"/>
  <c r="J51" i="1"/>
  <c r="J43" i="1"/>
  <c r="J44" i="1"/>
  <c r="J52" i="1" s="1"/>
  <c r="J45" i="1"/>
  <c r="J47" i="1"/>
  <c r="J49" i="1"/>
  <c r="J50" i="1"/>
  <c r="J25" i="2"/>
  <c r="J27" i="2" s="1"/>
  <c r="J21" i="2"/>
  <c r="J20" i="2"/>
  <c r="J58" i="1"/>
  <c r="J65" i="1" s="1"/>
  <c r="J59" i="1"/>
  <c r="J13" i="2"/>
  <c r="J7" i="2"/>
  <c r="F38" i="2"/>
  <c r="K38" i="2"/>
  <c r="I38" i="2"/>
  <c r="H38" i="2"/>
  <c r="G38" i="2"/>
  <c r="E38" i="2"/>
  <c r="K65" i="1"/>
  <c r="J62" i="1"/>
  <c r="J60" i="1"/>
  <c r="I65" i="1"/>
  <c r="H65" i="1"/>
  <c r="G65" i="1"/>
  <c r="F65" i="1"/>
  <c r="E65" i="1"/>
  <c r="J57" i="1"/>
  <c r="J61" i="1"/>
  <c r="G52" i="1"/>
  <c r="E52" i="1"/>
  <c r="K52" i="1"/>
  <c r="J46" i="1"/>
  <c r="I52" i="1"/>
  <c r="H52" i="1"/>
  <c r="F52" i="1"/>
  <c r="K38" i="1"/>
  <c r="J37" i="1"/>
  <c r="J35" i="1"/>
  <c r="I38" i="1"/>
  <c r="H38" i="1"/>
  <c r="G38" i="1"/>
  <c r="F38" i="1"/>
  <c r="D38" i="1"/>
  <c r="E38" i="1"/>
  <c r="J30" i="1"/>
  <c r="J31" i="1"/>
  <c r="J32" i="1"/>
  <c r="J38" i="1" s="1"/>
  <c r="J33" i="1"/>
  <c r="J34" i="1"/>
  <c r="J36" i="1"/>
  <c r="J22" i="1"/>
  <c r="J21" i="1"/>
  <c r="J29" i="1"/>
  <c r="J23" i="1"/>
  <c r="J20" i="1"/>
  <c r="J19" i="1"/>
  <c r="J18" i="1"/>
  <c r="J17" i="1"/>
  <c r="J16" i="1"/>
  <c r="J24" i="1" s="1"/>
  <c r="L47" i="2" s="1"/>
  <c r="J15" i="1"/>
  <c r="D24" i="1"/>
  <c r="C49" i="2" s="1"/>
  <c r="E24" i="1"/>
  <c r="F24" i="1"/>
  <c r="G24" i="1"/>
  <c r="H24" i="1"/>
  <c r="I24" i="1"/>
  <c r="K24" i="1"/>
  <c r="J19" i="2"/>
  <c r="J6" i="2"/>
  <c r="J14" i="2"/>
  <c r="E14" i="2"/>
  <c r="F14" i="2"/>
  <c r="G14" i="2"/>
  <c r="H14" i="2"/>
  <c r="I14" i="2"/>
  <c r="K14" i="2"/>
  <c r="E27" i="2"/>
  <c r="F27" i="2"/>
  <c r="G27" i="2"/>
  <c r="H27" i="2"/>
  <c r="I27" i="2"/>
  <c r="K27" i="2"/>
  <c r="C50" i="2" l="1"/>
</calcChain>
</file>

<file path=xl/sharedStrings.xml><?xml version="1.0" encoding="utf-8"?>
<sst xmlns="http://schemas.openxmlformats.org/spreadsheetml/2006/main" count="422" uniqueCount="262">
  <si>
    <t>strona 1/4</t>
  </si>
  <si>
    <t>Politechnika Białostocka</t>
  </si>
  <si>
    <t>Wydział Budownictwa i Inżynierii Środowiska</t>
  </si>
  <si>
    <t xml:space="preserve">SEMESTR </t>
  </si>
  <si>
    <t>I</t>
  </si>
  <si>
    <t>Lp.</t>
  </si>
  <si>
    <t>Przedmiot</t>
  </si>
  <si>
    <t>Kod przedmiotu</t>
  </si>
  <si>
    <t xml:space="preserve">      Liczba godzin w czasie zjazdu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</si>
  <si>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</si>
  <si>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</si>
  <si>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</si>
  <si>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</si>
  <si>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</si>
  <si>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</si>
  <si>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</si>
  <si>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</si>
  <si>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</si>
  <si>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</si>
  <si>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ECTS</t>
  </si>
  <si>
    <t>RAZEM</t>
  </si>
  <si>
    <t>II</t>
  </si>
  <si>
    <t>Język obcy I</t>
  </si>
  <si>
    <t>III</t>
  </si>
  <si>
    <t>Język obcy II</t>
  </si>
  <si>
    <t>IV</t>
  </si>
  <si>
    <t>Język obcy III</t>
  </si>
  <si>
    <t>strona 2/4</t>
  </si>
  <si>
    <t>V</t>
  </si>
  <si>
    <t>Język obcy IV</t>
  </si>
  <si>
    <t>VI</t>
  </si>
  <si>
    <t>VII</t>
  </si>
  <si>
    <t>Seminarium dyplomowe</t>
  </si>
  <si>
    <t>Ochrona własności intelektualnej</t>
  </si>
  <si>
    <t>Praca dyplomowa</t>
  </si>
  <si>
    <t xml:space="preserve">    zaliczenia praktyki (bez wystawiania oceny) dokonuje opiekun praktyk zawodowych.</t>
  </si>
  <si>
    <t>Łączna liczba godzin wykładów wynosi:</t>
  </si>
  <si>
    <t>Wykłady stanowią:</t>
  </si>
  <si>
    <t>%   ogólnej liczby godzin zajęć dydaktycznych</t>
  </si>
  <si>
    <t>Socjologia</t>
  </si>
  <si>
    <t>Technologia informacyjna</t>
  </si>
  <si>
    <t>kierunek: GOSPODARKA PRZESTRZENNA</t>
  </si>
  <si>
    <t xml:space="preserve">Rysunek techniczny i planistyczny </t>
  </si>
  <si>
    <t>Geografia ekonomiczna</t>
  </si>
  <si>
    <t>Prawoznawstwo</t>
  </si>
  <si>
    <t>Samorząd terytorialny</t>
  </si>
  <si>
    <t>Strategie rozwoju gminy</t>
  </si>
  <si>
    <t>Rewitalizacja obszarów zurbanizowanych (E)</t>
  </si>
  <si>
    <t>Grafika inżynierska</t>
  </si>
  <si>
    <t>Planowanie infrastruktury technicznej</t>
  </si>
  <si>
    <t>Geodezja i kartografia</t>
  </si>
  <si>
    <t>PLAN  STUDIÓW  STACJONARNYCH I STOPNIA (INŻ.)</t>
  </si>
  <si>
    <t>(15 tygodni)</t>
  </si>
  <si>
    <t xml:space="preserve">      Liczba godzin tygodniowo</t>
  </si>
  <si>
    <t>Wychowanie fizyczne I</t>
  </si>
  <si>
    <t>Wychowanie fizyczne II</t>
  </si>
  <si>
    <t>Projektowanie urbanistyczne II (E)</t>
  </si>
  <si>
    <t xml:space="preserve">Fizyka </t>
  </si>
  <si>
    <t>Projektowanie urbanistyczne I</t>
  </si>
  <si>
    <t>(obowiązuje studentów, którzy rozpoczęli studia w roku akad. 2012/2013)</t>
  </si>
  <si>
    <t>Matematyka  (E)</t>
  </si>
  <si>
    <t>Podstawy gospodarki przestrzennej  (E)</t>
  </si>
  <si>
    <t>Statystyka  (E)</t>
  </si>
  <si>
    <t>Ekonomia  (E)</t>
  </si>
  <si>
    <t>Ekonomika miast i regionów  (E)</t>
  </si>
  <si>
    <t>SJO</t>
  </si>
  <si>
    <t>KM</t>
  </si>
  <si>
    <t>ZIP</t>
  </si>
  <si>
    <t xml:space="preserve">Zasady projektowania </t>
  </si>
  <si>
    <t>Budownictwo  (E)</t>
  </si>
  <si>
    <t>Mapy numeryczne</t>
  </si>
  <si>
    <t>Przedmiot do wyboru - IV</t>
  </si>
  <si>
    <t>Przyrodnicze uwarunkowania gospod.przestrzenią (E)</t>
  </si>
  <si>
    <t>Planowanie infrastruktury drogowej</t>
  </si>
  <si>
    <t>Ergonomia i BHP</t>
  </si>
  <si>
    <t>Praktyka zawodowa</t>
  </si>
  <si>
    <t>Łączna liczba godzin zajęć dydaktycznych wynosi:</t>
  </si>
  <si>
    <t>co stanowi:</t>
  </si>
  <si>
    <t>WYB=</t>
  </si>
  <si>
    <t>KTwIiOŚ</t>
  </si>
  <si>
    <t>KOiKŚ</t>
  </si>
  <si>
    <t>WZ</t>
  </si>
  <si>
    <t>ZIPB</t>
  </si>
  <si>
    <t>KPBiOB</t>
  </si>
  <si>
    <t>KSIŚ</t>
  </si>
  <si>
    <t>ZID</t>
  </si>
  <si>
    <t>Przedmiot do wyboru - VIIb</t>
  </si>
  <si>
    <t>Przedmioty obieralne:</t>
  </si>
  <si>
    <t>p=</t>
  </si>
  <si>
    <t>Przedmiot do wyboru - VI b</t>
  </si>
  <si>
    <t>Przedmiot do wyboru - VI a</t>
  </si>
  <si>
    <t>Przedmiot do wyboru - V c</t>
  </si>
  <si>
    <t>Przedmiot do wyboru - VI d (HES)</t>
  </si>
  <si>
    <t>Ekonomika inwestycji (E)</t>
  </si>
  <si>
    <t>Klimat obszarów zabudowanych (E)</t>
  </si>
  <si>
    <t>Prawne uwarunkowania gospodarki przestrzennej (E)</t>
  </si>
  <si>
    <t xml:space="preserve">Historia urbanistyki  </t>
  </si>
  <si>
    <t>a) praktyki zawodowej w gminie w wymiarze  4  tygodni;</t>
  </si>
  <si>
    <t>Społ.-kultur. uwarunkowania gosp.przestrzennej (E)</t>
  </si>
  <si>
    <t>Gospodarka nieruchomościami (E)</t>
  </si>
  <si>
    <t>Geograficzne systemy informacji przestrzennej (E)</t>
  </si>
  <si>
    <t>Geometria i grafika (E)</t>
  </si>
  <si>
    <t>Podstawy ochrony środowiska (E)</t>
  </si>
  <si>
    <t>Planowanie przestrzenne (E)</t>
  </si>
  <si>
    <t>Student zobowiązany jest do:</t>
  </si>
  <si>
    <t xml:space="preserve">     Praktyka zawodowa - z zakresu bieżących działań gminy - uwzględnia przestrzenną organizację rozwoju społeczno - gospodarczego.    </t>
  </si>
  <si>
    <t>GS1101</t>
  </si>
  <si>
    <t>GS1102</t>
  </si>
  <si>
    <t>GS1103</t>
  </si>
  <si>
    <t>GS1104</t>
  </si>
  <si>
    <t>GS1105</t>
  </si>
  <si>
    <t>GS1106</t>
  </si>
  <si>
    <t>GS1107</t>
  </si>
  <si>
    <t>GS1108</t>
  </si>
  <si>
    <t>GS1109</t>
  </si>
  <si>
    <t>GS2110</t>
  </si>
  <si>
    <t>GS2111</t>
  </si>
  <si>
    <t>GS2112</t>
  </si>
  <si>
    <t>GS2113</t>
  </si>
  <si>
    <t>GS2114</t>
  </si>
  <si>
    <t>GS2115</t>
  </si>
  <si>
    <t>GS2116</t>
  </si>
  <si>
    <t>GS2117</t>
  </si>
  <si>
    <t>GS2118</t>
  </si>
  <si>
    <t>GS3119</t>
  </si>
  <si>
    <t>GS3120</t>
  </si>
  <si>
    <t>GS3121</t>
  </si>
  <si>
    <t>GS3122</t>
  </si>
  <si>
    <t>GS3123</t>
  </si>
  <si>
    <t>GS3124</t>
  </si>
  <si>
    <t>GS3125</t>
  </si>
  <si>
    <t>GS3126</t>
  </si>
  <si>
    <t>GS3127</t>
  </si>
  <si>
    <t>GS4128</t>
  </si>
  <si>
    <t>GS4129</t>
  </si>
  <si>
    <t>GS4130</t>
  </si>
  <si>
    <t>GS4131</t>
  </si>
  <si>
    <t>GS4132</t>
  </si>
  <si>
    <t>GS4133</t>
  </si>
  <si>
    <t>GS4134</t>
  </si>
  <si>
    <t>GS4135A</t>
  </si>
  <si>
    <t>GS4135B</t>
  </si>
  <si>
    <t>GS5137</t>
  </si>
  <si>
    <t>GS5138</t>
  </si>
  <si>
    <t>GS5139</t>
  </si>
  <si>
    <t>GS5140A</t>
  </si>
  <si>
    <t>GS5140B</t>
  </si>
  <si>
    <t>GS5141A</t>
  </si>
  <si>
    <t>GS5141B</t>
  </si>
  <si>
    <t>GS5142A</t>
  </si>
  <si>
    <t>GS5142B</t>
  </si>
  <si>
    <t>GS5143A</t>
  </si>
  <si>
    <t>GS5143B</t>
  </si>
  <si>
    <t>GS6144</t>
  </si>
  <si>
    <t>GS6145</t>
  </si>
  <si>
    <t>GS6146</t>
  </si>
  <si>
    <t>GS6147A</t>
  </si>
  <si>
    <t>GS6147B</t>
  </si>
  <si>
    <t>GS6148A</t>
  </si>
  <si>
    <t>GS6148B</t>
  </si>
  <si>
    <t>GS6149A</t>
  </si>
  <si>
    <t>GS6149B</t>
  </si>
  <si>
    <t>GS6150A</t>
  </si>
  <si>
    <t>GS6150B</t>
  </si>
  <si>
    <t>GS6151</t>
  </si>
  <si>
    <t>GS7152A</t>
  </si>
  <si>
    <t>GS7152B</t>
  </si>
  <si>
    <t>GS7153A</t>
  </si>
  <si>
    <t>GS7153B</t>
  </si>
  <si>
    <t>GS7154</t>
  </si>
  <si>
    <t>GS7155</t>
  </si>
  <si>
    <t>GS7156</t>
  </si>
  <si>
    <t>GS7157</t>
  </si>
  <si>
    <t xml:space="preserve">Przedmiot do wyboru - V a </t>
  </si>
  <si>
    <t>21.02.2012</t>
  </si>
  <si>
    <t>Oznaczenia poszczególnych jednostek (katedr/zakładów) - dotyczy kolumny "Uwagi":</t>
  </si>
  <si>
    <t>Katedra Ochrony i Kształtowania Środowiska</t>
  </si>
  <si>
    <t>KSiŚ</t>
  </si>
  <si>
    <t>Katedra Systemów Inżynierii Środowiska</t>
  </si>
  <si>
    <t>Katedra Technologii w Inżynierii i Ochronie Środowiska</t>
  </si>
  <si>
    <t>Katedra Podstaw Budownictwa i Ochrony Budowli</t>
  </si>
  <si>
    <t>Zakład Informacji Przestrzennej</t>
  </si>
  <si>
    <t>Zakład Inżynierii Procesów Budowlanych</t>
  </si>
  <si>
    <t>Zakład Inżynierii Drogowej</t>
  </si>
  <si>
    <t>Studium Języków Obcych</t>
  </si>
  <si>
    <t>Wydział Zarządzania</t>
  </si>
  <si>
    <t>ogólnej liczby punktów ECTS</t>
  </si>
  <si>
    <t>obieralny IV</t>
  </si>
  <si>
    <t>obieralny Va</t>
  </si>
  <si>
    <t>obieralny Vb</t>
  </si>
  <si>
    <t>obieralny Vc</t>
  </si>
  <si>
    <t>obieralny Vd</t>
  </si>
  <si>
    <t>obieralny VIa</t>
  </si>
  <si>
    <t>obieralny VIb</t>
  </si>
  <si>
    <t>obieralny VId</t>
  </si>
  <si>
    <t>obieralny VIIa</t>
  </si>
  <si>
    <t>obieralny VIIb</t>
  </si>
  <si>
    <t>Ocena zasobów środowiska przyrodniczego</t>
  </si>
  <si>
    <t xml:space="preserve">Rynek nieruchomości </t>
  </si>
  <si>
    <t>Pośrednictwo w obrocie nieruchomościami</t>
  </si>
  <si>
    <t>Obszary wiejskie i ich funkcje</t>
  </si>
  <si>
    <t>Wielofunkcyjny rozwój obszarów wiejskich</t>
  </si>
  <si>
    <t xml:space="preserve">Administrowanie budynkami </t>
  </si>
  <si>
    <t>Waloryzacja krajobrazu</t>
  </si>
  <si>
    <t>Utrzymanie budynków</t>
  </si>
  <si>
    <t>Rewitalizacja terenów zielonych</t>
  </si>
  <si>
    <t>Środowiskowe skutki realizacji MPZP</t>
  </si>
  <si>
    <t xml:space="preserve">Oceny oddziaływania na środowisko </t>
  </si>
  <si>
    <t>Podstawy przedsiębiorczości</t>
  </si>
  <si>
    <t>Przetargi i zamówienia publiczne</t>
  </si>
  <si>
    <t>Proces inwestycyjny</t>
  </si>
  <si>
    <t>Rewitalizacja obszarów wiejskich</t>
  </si>
  <si>
    <t>Podstawy projektowania architektoniczno – urbanistycznego</t>
  </si>
  <si>
    <t>Podstawy kształtowania krajobrazu miejskiego</t>
  </si>
  <si>
    <t xml:space="preserve">Zarządzanie karierą </t>
  </si>
  <si>
    <t xml:space="preserve">obieralny VIc </t>
  </si>
  <si>
    <t>(HES)</t>
  </si>
  <si>
    <t xml:space="preserve">Historia sztuku </t>
  </si>
  <si>
    <t xml:space="preserve">Historia architektury </t>
  </si>
  <si>
    <t>Projektowanie zintegrowane na terenach zurbanizowanych</t>
  </si>
  <si>
    <t>Projektowanie zintegrowane na terenach zabudowy rozproszonej</t>
  </si>
  <si>
    <t xml:space="preserve">Przedmiot do wyboru - V d </t>
  </si>
  <si>
    <t>Przedmiot do wyboru - V b</t>
  </si>
  <si>
    <t xml:space="preserve">Przedmiot do wyboru-VIIa </t>
  </si>
  <si>
    <t>GS7152…</t>
  </si>
  <si>
    <t>GS7153…</t>
  </si>
  <si>
    <t>GS6150…</t>
  </si>
  <si>
    <t>GS6147…</t>
  </si>
  <si>
    <t>GS6148…</t>
  </si>
  <si>
    <t>GS6149…</t>
  </si>
  <si>
    <t>KMK</t>
  </si>
  <si>
    <t>Katedra Mechaniki Konstrukcji</t>
  </si>
  <si>
    <t>KM (WI)</t>
  </si>
  <si>
    <t>Katedra Matematyki (Wydział Informatyki)</t>
  </si>
  <si>
    <t>SF</t>
  </si>
  <si>
    <t>Studium Fizyki</t>
  </si>
  <si>
    <t>SWFiS</t>
  </si>
  <si>
    <t>Studium Wychowania Fizycznego i Sportu</t>
  </si>
  <si>
    <t>WA</t>
  </si>
  <si>
    <t>Wydział Architektury</t>
  </si>
  <si>
    <t xml:space="preserve">*) Ćwiczenia z "Przyrodniczych uwarunkowań gospodarowania przestrzenią" realizowane są </t>
  </si>
  <si>
    <t xml:space="preserve">     w formie ćwiczeń terenowych.</t>
  </si>
  <si>
    <t>2*</t>
  </si>
  <si>
    <t>GS4135…</t>
  </si>
  <si>
    <t>GS5140…</t>
  </si>
  <si>
    <t>GS5141…</t>
  </si>
  <si>
    <t>GS5142…</t>
  </si>
  <si>
    <t>GS5143…</t>
  </si>
  <si>
    <t>DZAK</t>
  </si>
  <si>
    <t>Dydaktyczny Zespół Architektury Krajobrazu</t>
  </si>
  <si>
    <t>DZAK / WA</t>
  </si>
  <si>
    <t xml:space="preserve">Przedmiot do wyboru - VI c (HES) </t>
  </si>
  <si>
    <t>Łącznie liczb punktów ECTS z przedmiotów obieralnych:</t>
  </si>
  <si>
    <t>KPBiOB/DZAK</t>
  </si>
  <si>
    <t>strona 3/4</t>
  </si>
  <si>
    <t>WZ/ZIP</t>
  </si>
  <si>
    <t>GS5136</t>
  </si>
  <si>
    <t>Plan studiów został zatwierdzony przez Radę Wydziału w dniu 29 lutego 2012 r.</t>
  </si>
  <si>
    <t>..........................................</t>
  </si>
  <si>
    <t>(pieczęć i podpis Dziekana)</t>
  </si>
  <si>
    <t>Zatwierdzony przez Radę Wydziału w dniu  29.02.2012 r. wraz ze zmianami z dnia 11 czerwca 2014r.</t>
  </si>
  <si>
    <t>Język obcy V (E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</si>
</sst>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dd\ mmm"/>
    <numFmt numFmtId="173" formatCode="d/mm/yyyy"/>
    <numFmt numFmtId="174" formatCode="0.0"/>
  </numFmts>
  <fonts count="19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sz val="16"/>
      <name val="Arial CE"/>
      <family val="2"/>
      <charset val="238"/>
    </font>
    <font>
      <b/>
      <sz val="20"/>
      <name val="Arial CE"/>
      <family val="2"/>
      <charset val="238"/>
    </font>
    <font>
      <sz val="14"/>
      <name val="Arial CE"/>
      <family val="2"/>
      <charset val="238"/>
    </font>
    <font>
      <sz val="10"/>
      <color indexed="10"/>
      <name val="Arial CE"/>
      <family val="2"/>
      <charset val="238"/>
    </font>
    <font>
      <b/>
      <u/>
      <sz val="16"/>
      <name val="Arial CE"/>
      <family val="2"/>
      <charset val="238"/>
    </font>
    <font>
      <b/>
      <sz val="18"/>
      <name val="Arial CE"/>
      <family val="2"/>
      <charset val="238"/>
    </font>
    <font>
      <b/>
      <u/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b/>
      <sz val="12"/>
      <name val="Arial CE"/>
      <charset val="238"/>
    </font>
    <font>
      <b/>
      <sz val="14"/>
      <name val="Arial CE"/>
      <charset val="238"/>
    </font>
  </fonts>
  <fills count="2">
    <fill>
      <patternFill patternType="none"/>
    </fill>
    <fill>
      <patternFill patternType="gray125"/>
    </fill>
  </fills>
  <borders count="9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17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73" fontId="5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Fill="1" applyAlignment="1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0" fillId="0" borderId="2" xfId="0" applyFont="1" applyBorder="1"/>
    <xf numFmtId="0" fontId="0" fillId="0" borderId="3" xfId="0" applyBorder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Border="1"/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Font="1" applyFill="1" applyBorder="1"/>
    <xf numFmtId="0" fontId="0" fillId="0" borderId="12" xfId="0" applyFont="1" applyFill="1" applyBorder="1"/>
    <xf numFmtId="0" fontId="0" fillId="0" borderId="13" xfId="0" applyFont="1" applyBorder="1" applyAlignment="1">
      <alignment horizontal="center"/>
    </xf>
    <xf numFmtId="0" fontId="0" fillId="0" borderId="14" xfId="0" applyFont="1" applyFill="1" applyBorder="1"/>
    <xf numFmtId="0" fontId="0" fillId="0" borderId="11" xfId="0" applyFont="1" applyBorder="1"/>
    <xf numFmtId="0" fontId="0" fillId="0" borderId="15" xfId="0" applyFont="1" applyFill="1" applyBorder="1"/>
    <xf numFmtId="0" fontId="1" fillId="0" borderId="16" xfId="0" applyFont="1" applyBorder="1" applyAlignment="1">
      <alignment horizontal="center"/>
    </xf>
    <xf numFmtId="0" fontId="0" fillId="0" borderId="5" xfId="0" applyFont="1" applyBorder="1"/>
    <xf numFmtId="0" fontId="0" fillId="0" borderId="17" xfId="0" applyFont="1" applyBorder="1" applyAlignment="1">
      <alignment horizontal="center"/>
    </xf>
    <xf numFmtId="0" fontId="9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7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0" fontId="0" fillId="0" borderId="3" xfId="0" applyBorder="1" applyAlignment="1">
      <alignment horizontal="center"/>
    </xf>
    <xf numFmtId="0" fontId="10" fillId="0" borderId="0" xfId="0" applyFont="1"/>
    <xf numFmtId="0" fontId="0" fillId="0" borderId="0" xfId="0" applyFont="1"/>
    <xf numFmtId="0" fontId="5" fillId="0" borderId="0" xfId="0" applyFont="1" applyAlignment="1">
      <alignment horizontal="right"/>
    </xf>
    <xf numFmtId="0" fontId="11" fillId="0" borderId="0" xfId="0" applyFont="1"/>
    <xf numFmtId="174" fontId="3" fillId="0" borderId="0" xfId="0" applyNumberFormat="1" applyFont="1"/>
    <xf numFmtId="0" fontId="12" fillId="0" borderId="0" xfId="0" applyFont="1"/>
    <xf numFmtId="0" fontId="0" fillId="0" borderId="20" xfId="0" applyFont="1" applyFill="1" applyBorder="1"/>
    <xf numFmtId="0" fontId="0" fillId="0" borderId="0" xfId="0" applyFill="1"/>
    <xf numFmtId="0" fontId="0" fillId="0" borderId="5" xfId="0" applyBorder="1"/>
    <xf numFmtId="0" fontId="0" fillId="0" borderId="21" xfId="0" applyFont="1" applyFill="1" applyBorder="1"/>
    <xf numFmtId="0" fontId="0" fillId="0" borderId="15" xfId="0" applyBorder="1"/>
    <xf numFmtId="0" fontId="0" fillId="0" borderId="22" xfId="0" applyFont="1" applyFill="1" applyBorder="1"/>
    <xf numFmtId="0" fontId="1" fillId="0" borderId="2" xfId="0" applyFont="1" applyBorder="1" applyAlignment="1">
      <alignment horizontal="center"/>
    </xf>
    <xf numFmtId="0" fontId="0" fillId="0" borderId="6" xfId="0" applyBorder="1"/>
    <xf numFmtId="0" fontId="0" fillId="0" borderId="23" xfId="0" applyBorder="1"/>
    <xf numFmtId="0" fontId="0" fillId="0" borderId="24" xfId="0" applyFont="1" applyFill="1" applyBorder="1"/>
    <xf numFmtId="0" fontId="0" fillId="0" borderId="7" xfId="0" applyBorder="1" applyAlignment="1">
      <alignment horizontal="right"/>
    </xf>
    <xf numFmtId="0" fontId="0" fillId="0" borderId="25" xfId="0" applyFont="1" applyBorder="1" applyAlignment="1">
      <alignment horizontal="center"/>
    </xf>
    <xf numFmtId="0" fontId="0" fillId="0" borderId="22" xfId="0" applyFont="1" applyBorder="1"/>
    <xf numFmtId="0" fontId="0" fillId="0" borderId="12" xfId="0" applyFont="1" applyBorder="1"/>
    <xf numFmtId="0" fontId="0" fillId="0" borderId="26" xfId="0" applyBorder="1"/>
    <xf numFmtId="0" fontId="1" fillId="0" borderId="26" xfId="0" applyFont="1" applyBorder="1" applyAlignment="1">
      <alignment horizontal="center"/>
    </xf>
    <xf numFmtId="0" fontId="0" fillId="0" borderId="27" xfId="0" applyFont="1" applyBorder="1"/>
    <xf numFmtId="0" fontId="0" fillId="0" borderId="27" xfId="0" applyFont="1" applyFill="1" applyBorder="1"/>
    <xf numFmtId="0" fontId="0" fillId="0" borderId="11" xfId="0" applyBorder="1" applyAlignment="1">
      <alignment horizontal="right"/>
    </xf>
    <xf numFmtId="0" fontId="0" fillId="0" borderId="28" xfId="0" applyFont="1" applyBorder="1"/>
    <xf numFmtId="0" fontId="0" fillId="0" borderId="29" xfId="0" applyBorder="1"/>
    <xf numFmtId="0" fontId="0" fillId="0" borderId="0" xfId="0" applyAlignment="1">
      <alignment horizontal="right"/>
    </xf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30" xfId="0" applyFont="1" applyFill="1" applyBorder="1"/>
    <xf numFmtId="0" fontId="0" fillId="0" borderId="31" xfId="0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33" xfId="0" applyFont="1" applyFill="1" applyBorder="1"/>
    <xf numFmtId="0" fontId="0" fillId="0" borderId="34" xfId="0" applyFill="1" applyBorder="1" applyAlignment="1">
      <alignment horizontal="center" vertical="center"/>
    </xf>
    <xf numFmtId="0" fontId="1" fillId="0" borderId="35" xfId="0" applyFont="1" applyBorder="1" applyAlignment="1">
      <alignment horizontal="center"/>
    </xf>
    <xf numFmtId="0" fontId="0" fillId="0" borderId="36" xfId="0" applyBorder="1"/>
    <xf numFmtId="0" fontId="0" fillId="0" borderId="37" xfId="0" applyBorder="1"/>
    <xf numFmtId="0" fontId="0" fillId="0" borderId="10" xfId="0" applyFont="1" applyBorder="1"/>
    <xf numFmtId="0" fontId="0" fillId="0" borderId="22" xfId="0" applyFill="1" applyBorder="1" applyAlignment="1">
      <alignment horizontal="center" vertical="center"/>
    </xf>
    <xf numFmtId="0" fontId="0" fillId="0" borderId="4" xfId="0" applyBorder="1"/>
    <xf numFmtId="0" fontId="0" fillId="0" borderId="3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Font="1" applyFill="1" applyBorder="1" applyAlignment="1">
      <alignment horizontal="right"/>
    </xf>
    <xf numFmtId="0" fontId="0" fillId="0" borderId="41" xfId="0" applyFill="1" applyBorder="1" applyAlignment="1">
      <alignment horizontal="center" vertical="center"/>
    </xf>
    <xf numFmtId="0" fontId="0" fillId="0" borderId="42" xfId="0" applyBorder="1"/>
    <xf numFmtId="0" fontId="0" fillId="0" borderId="20" xfId="0" applyFont="1" applyBorder="1" applyAlignment="1">
      <alignment horizontal="center"/>
    </xf>
    <xf numFmtId="0" fontId="4" fillId="0" borderId="0" xfId="0" applyFont="1" applyFill="1"/>
    <xf numFmtId="0" fontId="6" fillId="0" borderId="0" xfId="0" applyFont="1" applyFill="1"/>
    <xf numFmtId="0" fontId="0" fillId="0" borderId="2" xfId="0" applyFill="1" applyBorder="1"/>
    <xf numFmtId="0" fontId="0" fillId="0" borderId="5" xfId="0" applyFont="1" applyFill="1" applyBorder="1" applyAlignment="1">
      <alignment horizontal="center"/>
    </xf>
    <xf numFmtId="0" fontId="0" fillId="0" borderId="5" xfId="0" applyFill="1" applyBorder="1"/>
    <xf numFmtId="0" fontId="0" fillId="0" borderId="22" xfId="0" applyFill="1" applyBorder="1"/>
    <xf numFmtId="0" fontId="0" fillId="0" borderId="14" xfId="0" applyFill="1" applyBorder="1"/>
    <xf numFmtId="0" fontId="0" fillId="0" borderId="43" xfId="0" applyFill="1" applyBorder="1"/>
    <xf numFmtId="0" fontId="0" fillId="0" borderId="4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9" xfId="0" applyFill="1" applyBorder="1"/>
    <xf numFmtId="0" fontId="0" fillId="0" borderId="47" xfId="0" applyFill="1" applyBorder="1"/>
    <xf numFmtId="0" fontId="0" fillId="0" borderId="0" xfId="0" applyAlignment="1"/>
    <xf numFmtId="0" fontId="1" fillId="0" borderId="0" xfId="0" applyFont="1" applyAlignment="1"/>
    <xf numFmtId="10" fontId="3" fillId="0" borderId="0" xfId="0" applyNumberFormat="1" applyFont="1" applyAlignment="1">
      <alignment wrapText="1"/>
    </xf>
    <xf numFmtId="0" fontId="1" fillId="0" borderId="0" xfId="0" applyFont="1" applyFill="1"/>
    <xf numFmtId="0" fontId="0" fillId="0" borderId="48" xfId="0" applyFill="1" applyBorder="1" applyAlignment="1">
      <alignment horizontal="left"/>
    </xf>
    <xf numFmtId="0" fontId="0" fillId="0" borderId="6" xfId="0" applyFill="1" applyBorder="1"/>
    <xf numFmtId="0" fontId="2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3" fillId="0" borderId="0" xfId="0" applyFont="1" applyFill="1" applyAlignment="1">
      <alignment horizontal="right"/>
    </xf>
    <xf numFmtId="0" fontId="1" fillId="0" borderId="0" xfId="0" applyFont="1" applyFill="1" applyAlignment="1"/>
    <xf numFmtId="0" fontId="13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0" fillId="0" borderId="0" xfId="0" applyFill="1" applyAlignment="1"/>
    <xf numFmtId="0" fontId="0" fillId="0" borderId="0" xfId="0" applyBorder="1" applyAlignment="1"/>
    <xf numFmtId="0" fontId="0" fillId="0" borderId="0" xfId="0" applyFont="1" applyBorder="1" applyAlignment="1"/>
    <xf numFmtId="0" fontId="0" fillId="0" borderId="41" xfId="0" applyFont="1" applyFill="1" applyBorder="1"/>
    <xf numFmtId="0" fontId="1" fillId="0" borderId="49" xfId="0" applyFont="1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0" fillId="0" borderId="52" xfId="0" applyBorder="1" applyAlignment="1">
      <alignment horizontal="center"/>
    </xf>
    <xf numFmtId="0" fontId="0" fillId="0" borderId="53" xfId="0" applyFill="1" applyBorder="1"/>
    <xf numFmtId="0" fontId="0" fillId="0" borderId="54" xfId="0" applyFill="1" applyBorder="1" applyAlignment="1">
      <alignment horizontal="center" vertical="center"/>
    </xf>
    <xf numFmtId="0" fontId="0" fillId="0" borderId="54" xfId="0" applyBorder="1" applyAlignment="1">
      <alignment horizontal="right"/>
    </xf>
    <xf numFmtId="0" fontId="0" fillId="0" borderId="55" xfId="0" applyBorder="1" applyAlignment="1">
      <alignment horizontal="right"/>
    </xf>
    <xf numFmtId="0" fontId="0" fillId="0" borderId="54" xfId="0" applyFont="1" applyFill="1" applyBorder="1"/>
    <xf numFmtId="0" fontId="0" fillId="0" borderId="56" xfId="0" applyFont="1" applyFill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0" fillId="0" borderId="58" xfId="0" applyFont="1" applyBorder="1" applyAlignment="1">
      <alignment horizontal="center"/>
    </xf>
    <xf numFmtId="0" fontId="1" fillId="0" borderId="59" xfId="0" applyFont="1" applyFill="1" applyBorder="1" applyAlignment="1">
      <alignment horizontal="center"/>
    </xf>
    <xf numFmtId="0" fontId="0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0" fillId="0" borderId="62" xfId="0" applyFont="1" applyBorder="1" applyAlignment="1">
      <alignment horizontal="center"/>
    </xf>
    <xf numFmtId="0" fontId="0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0" fillId="0" borderId="65" xfId="0" applyFont="1" applyBorder="1" applyAlignment="1">
      <alignment horizontal="center"/>
    </xf>
    <xf numFmtId="0" fontId="0" fillId="0" borderId="66" xfId="0" applyFill="1" applyBorder="1"/>
    <xf numFmtId="0" fontId="0" fillId="0" borderId="67" xfId="0" applyFill="1" applyBorder="1" applyAlignment="1">
      <alignment horizontal="center" vertical="center"/>
    </xf>
    <xf numFmtId="0" fontId="0" fillId="0" borderId="67" xfId="0" applyFont="1" applyBorder="1"/>
    <xf numFmtId="0" fontId="0" fillId="0" borderId="50" xfId="0" applyFont="1" applyBorder="1"/>
    <xf numFmtId="0" fontId="0" fillId="0" borderId="68" xfId="0" applyFont="1" applyFill="1" applyBorder="1"/>
    <xf numFmtId="0" fontId="0" fillId="0" borderId="67" xfId="0" applyFont="1" applyFill="1" applyBorder="1"/>
    <xf numFmtId="0" fontId="1" fillId="0" borderId="51" xfId="0" applyFont="1" applyBorder="1" applyAlignment="1">
      <alignment horizontal="center"/>
    </xf>
    <xf numFmtId="0" fontId="0" fillId="0" borderId="69" xfId="0" applyBorder="1"/>
    <xf numFmtId="0" fontId="0" fillId="0" borderId="26" xfId="0" applyFill="1" applyBorder="1"/>
    <xf numFmtId="0" fontId="1" fillId="0" borderId="26" xfId="0" applyFont="1" applyBorder="1"/>
    <xf numFmtId="0" fontId="0" fillId="0" borderId="70" xfId="0" applyBorder="1"/>
    <xf numFmtId="0" fontId="0" fillId="0" borderId="24" xfId="0" applyFill="1" applyBorder="1" applyAlignment="1">
      <alignment horizontal="center" vertical="center"/>
    </xf>
    <xf numFmtId="0" fontId="0" fillId="0" borderId="24" xfId="0" applyBorder="1" applyAlignment="1">
      <alignment horizontal="right"/>
    </xf>
    <xf numFmtId="0" fontId="0" fillId="0" borderId="71" xfId="0" applyFont="1" applyBorder="1" applyAlignment="1">
      <alignment horizontal="center"/>
    </xf>
    <xf numFmtId="0" fontId="0" fillId="0" borderId="72" xfId="0" applyFont="1" applyFill="1" applyBorder="1" applyAlignment="1">
      <alignment horizontal="center"/>
    </xf>
    <xf numFmtId="0" fontId="0" fillId="0" borderId="72" xfId="0" applyFont="1" applyBorder="1" applyAlignment="1">
      <alignment horizontal="center"/>
    </xf>
    <xf numFmtId="0" fontId="0" fillId="0" borderId="53" xfId="0" applyBorder="1"/>
    <xf numFmtId="0" fontId="0" fillId="0" borderId="73" xfId="0" applyBorder="1"/>
    <xf numFmtId="0" fontId="0" fillId="0" borderId="53" xfId="0" applyFont="1" applyBorder="1"/>
    <xf numFmtId="0" fontId="0" fillId="0" borderId="55" xfId="0" applyBorder="1"/>
    <xf numFmtId="0" fontId="0" fillId="0" borderId="74" xfId="0" applyFont="1" applyBorder="1" applyAlignment="1">
      <alignment horizontal="center"/>
    </xf>
    <xf numFmtId="0" fontId="0" fillId="0" borderId="75" xfId="0" applyFont="1" applyBorder="1" applyAlignment="1">
      <alignment horizontal="center"/>
    </xf>
    <xf numFmtId="0" fontId="0" fillId="0" borderId="49" xfId="0" applyBorder="1"/>
    <xf numFmtId="0" fontId="0" fillId="0" borderId="50" xfId="0" applyFill="1" applyBorder="1"/>
    <xf numFmtId="0" fontId="0" fillId="0" borderId="50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54" xfId="0" applyFill="1" applyBorder="1"/>
    <xf numFmtId="0" fontId="0" fillId="0" borderId="77" xfId="0" applyFill="1" applyBorder="1" applyAlignment="1">
      <alignment horizontal="center" vertical="center"/>
    </xf>
    <xf numFmtId="0" fontId="0" fillId="0" borderId="54" xfId="0" applyFont="1" applyFill="1" applyBorder="1" applyAlignment="1">
      <alignment horizontal="right"/>
    </xf>
    <xf numFmtId="0" fontId="1" fillId="0" borderId="78" xfId="0" applyFont="1" applyBorder="1" applyAlignment="1">
      <alignment horizontal="center"/>
    </xf>
    <xf numFmtId="0" fontId="0" fillId="0" borderId="79" xfId="0" applyFont="1" applyBorder="1" applyAlignment="1">
      <alignment horizontal="center"/>
    </xf>
    <xf numFmtId="0" fontId="1" fillId="0" borderId="80" xfId="0" applyFont="1" applyBorder="1" applyAlignment="1">
      <alignment horizontal="center"/>
    </xf>
    <xf numFmtId="0" fontId="0" fillId="0" borderId="81" xfId="0" applyFont="1" applyBorder="1" applyAlignment="1">
      <alignment horizontal="center"/>
    </xf>
    <xf numFmtId="0" fontId="0" fillId="0" borderId="67" xfId="0" applyFill="1" applyBorder="1"/>
    <xf numFmtId="0" fontId="1" fillId="0" borderId="82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0" fillId="0" borderId="55" xfId="0" applyFont="1" applyFill="1" applyBorder="1"/>
    <xf numFmtId="0" fontId="0" fillId="0" borderId="56" xfId="0" applyFont="1" applyFill="1" applyBorder="1"/>
    <xf numFmtId="0" fontId="0" fillId="0" borderId="62" xfId="0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83" xfId="0" applyFont="1" applyBorder="1" applyAlignment="1">
      <alignment horizontal="center"/>
    </xf>
    <xf numFmtId="0" fontId="1" fillId="0" borderId="84" xfId="0" applyFont="1" applyBorder="1" applyAlignment="1">
      <alignment horizontal="center"/>
    </xf>
    <xf numFmtId="0" fontId="1" fillId="0" borderId="85" xfId="0" applyFont="1" applyBorder="1" applyAlignment="1">
      <alignment horizontal="center"/>
    </xf>
    <xf numFmtId="0" fontId="1" fillId="0" borderId="86" xfId="0" applyFont="1" applyFill="1" applyBorder="1" applyAlignment="1">
      <alignment horizontal="center"/>
    </xf>
    <xf numFmtId="0" fontId="0" fillId="0" borderId="87" xfId="0" applyFill="1" applyBorder="1"/>
    <xf numFmtId="0" fontId="0" fillId="0" borderId="88" xfId="0" applyFont="1" applyBorder="1"/>
    <xf numFmtId="0" fontId="0" fillId="0" borderId="89" xfId="0" applyFill="1" applyBorder="1"/>
    <xf numFmtId="0" fontId="0" fillId="0" borderId="90" xfId="0" applyFont="1" applyBorder="1"/>
    <xf numFmtId="0" fontId="0" fillId="0" borderId="90" xfId="0" applyFont="1" applyFill="1" applyBorder="1"/>
    <xf numFmtId="0" fontId="1" fillId="0" borderId="91" xfId="0" applyFont="1" applyBorder="1" applyAlignment="1">
      <alignment horizontal="center"/>
    </xf>
    <xf numFmtId="0" fontId="0" fillId="0" borderId="76" xfId="0" applyFont="1" applyFill="1" applyBorder="1" applyAlignment="1">
      <alignment horizontal="center"/>
    </xf>
    <xf numFmtId="0" fontId="1" fillId="0" borderId="78" xfId="0" applyFont="1" applyFill="1" applyBorder="1" applyAlignment="1">
      <alignment horizontal="center"/>
    </xf>
    <xf numFmtId="0" fontId="0" fillId="0" borderId="79" xfId="0" applyFont="1" applyFill="1" applyBorder="1" applyAlignment="1">
      <alignment horizontal="center"/>
    </xf>
    <xf numFmtId="0" fontId="1" fillId="0" borderId="80" xfId="0" applyFont="1" applyFill="1" applyBorder="1" applyAlignment="1">
      <alignment horizontal="center"/>
    </xf>
    <xf numFmtId="0" fontId="1" fillId="0" borderId="61" xfId="0" applyFont="1" applyFill="1" applyBorder="1" applyAlignment="1">
      <alignment horizontal="center"/>
    </xf>
    <xf numFmtId="0" fontId="0" fillId="0" borderId="92" xfId="0" applyFont="1" applyBorder="1" applyAlignment="1">
      <alignment horizontal="center"/>
    </xf>
    <xf numFmtId="0" fontId="1" fillId="0" borderId="93" xfId="0" applyFont="1" applyBorder="1" applyAlignment="1">
      <alignment horizontal="center"/>
    </xf>
    <xf numFmtId="0" fontId="0" fillId="0" borderId="94" xfId="0" applyFont="1" applyBorder="1" applyAlignment="1">
      <alignment horizontal="center"/>
    </xf>
    <xf numFmtId="0" fontId="0" fillId="0" borderId="95" xfId="0" applyFont="1" applyBorder="1"/>
    <xf numFmtId="0" fontId="0" fillId="0" borderId="96" xfId="0" applyFont="1" applyFill="1" applyBorder="1"/>
    <xf numFmtId="0" fontId="1" fillId="0" borderId="97" xfId="0" applyFont="1" applyBorder="1" applyAlignment="1">
      <alignment horizontal="center"/>
    </xf>
    <xf numFmtId="0" fontId="1" fillId="0" borderId="82" xfId="0" applyFont="1" applyFill="1" applyBorder="1" applyAlignment="1">
      <alignment horizontal="center"/>
    </xf>
    <xf numFmtId="0" fontId="0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2" fillId="0" borderId="0" xfId="0" applyFont="1" applyFill="1"/>
    <xf numFmtId="0" fontId="0" fillId="0" borderId="11" xfId="0" applyFill="1" applyBorder="1" applyAlignment="1">
      <alignment horizontal="right"/>
    </xf>
    <xf numFmtId="0" fontId="0" fillId="0" borderId="87" xfId="0" applyFill="1" applyBorder="1" applyAlignment="1">
      <alignment horizontal="center" vertical="center"/>
    </xf>
    <xf numFmtId="0" fontId="14" fillId="0" borderId="0" xfId="0" applyFont="1" applyFill="1" applyAlignment="1">
      <alignment horizontal="left"/>
    </xf>
    <xf numFmtId="0" fontId="15" fillId="0" borderId="0" xfId="0" applyFont="1" applyFill="1"/>
    <xf numFmtId="0" fontId="16" fillId="0" borderId="80" xfId="0" applyFont="1" applyFill="1" applyBorder="1" applyAlignment="1">
      <alignment horizontal="center"/>
    </xf>
    <xf numFmtId="0" fontId="17" fillId="0" borderId="0" xfId="0" applyFont="1" applyAlignment="1"/>
    <xf numFmtId="0" fontId="13" fillId="0" borderId="0" xfId="0" applyFont="1"/>
    <xf numFmtId="0" fontId="13" fillId="0" borderId="0" xfId="0" applyFont="1" applyFill="1"/>
    <xf numFmtId="0" fontId="18" fillId="0" borderId="0" xfId="0" applyFont="1" applyAlignment="1"/>
    <xf numFmtId="0" fontId="13" fillId="0" borderId="0" xfId="0" applyFont="1" applyAlignment="1">
      <alignment horizontal="right"/>
    </xf>
    <xf numFmtId="0" fontId="13" fillId="0" borderId="0" xfId="0" applyFont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9"/>
  <sheetViews>
    <sheetView showGridLines="0" topLeftCell="A46" zoomScale="75" zoomScaleNormal="75" workbookViewId="0">
      <selection activeCell="A9" sqref="A9"/>
    </sheetView>
  </sheetViews>
  <sheetFormatPr baseColWidth="10" defaultRowHeight="13"/>
  <cols>
    <col min="1" max="1" width="4.83203125" customWidth="1"/>
    <col min="2" max="2" width="45.5" style="51" customWidth="1"/>
    <col min="3" max="3" width="14.1640625" customWidth="1"/>
    <col min="4" max="9" width="5.6640625" customWidth="1"/>
    <col min="10" max="10" width="12.5" customWidth="1"/>
    <col min="11" max="11" width="14.6640625" customWidth="1"/>
    <col min="12" max="12" width="12" customWidth="1"/>
    <col min="13" max="13" width="9.33203125" customWidth="1"/>
    <col min="14" max="14" width="9.6640625" bestFit="1" customWidth="1"/>
    <col min="15" max="256" width="8.83203125" customWidth="1"/>
  </cols>
  <sheetData>
    <row r="1" spans="1:12" ht="15" customHeight="1">
      <c r="D1" s="1" t="s">
        <v>0</v>
      </c>
    </row>
    <row r="2" spans="1:12" ht="20">
      <c r="C2" s="2"/>
    </row>
    <row r="3" spans="1:12" s="4" customFormat="1" ht="18">
      <c r="A3" s="3" t="s">
        <v>1</v>
      </c>
      <c r="B3" s="92"/>
      <c r="L3" s="5"/>
    </row>
    <row r="4" spans="1:12" s="4" customFormat="1" ht="18" customHeight="1">
      <c r="A4" s="3" t="s">
        <v>2</v>
      </c>
      <c r="B4" s="92"/>
      <c r="L4" s="46" t="s">
        <v>174</v>
      </c>
    </row>
    <row r="5" spans="1:12" s="7" customFormat="1" ht="39" customHeight="1">
      <c r="A5" s="6" t="s">
        <v>51</v>
      </c>
      <c r="B5" s="93"/>
      <c r="J5" s="2"/>
      <c r="K5" s="2"/>
      <c r="L5" s="4"/>
    </row>
    <row r="6" spans="1:12" s="7" customFormat="1" ht="30" customHeight="1">
      <c r="A6" s="6"/>
      <c r="B6" s="93"/>
      <c r="D6" s="8"/>
      <c r="J6" s="2"/>
      <c r="K6" s="2"/>
      <c r="L6" s="4"/>
    </row>
    <row r="7" spans="1:12" s="7" customFormat="1" ht="23.25" customHeight="1">
      <c r="A7" s="6" t="s">
        <v>41</v>
      </c>
      <c r="B7" s="93"/>
      <c r="C7" s="9"/>
      <c r="J7" s="2"/>
      <c r="K7" s="2"/>
      <c r="L7" s="4"/>
    </row>
    <row r="8" spans="1:12" s="7" customFormat="1" ht="23.25" customHeight="1">
      <c r="A8" s="6"/>
      <c r="B8" s="93"/>
      <c r="C8" s="9"/>
      <c r="J8" s="2"/>
      <c r="K8" s="2"/>
      <c r="L8" s="4"/>
    </row>
    <row r="9" spans="1:12" s="7" customFormat="1" ht="15" customHeight="1">
      <c r="A9" s="10" t="s">
        <v>260</v>
      </c>
      <c r="B9" s="93"/>
      <c r="J9" s="2"/>
      <c r="K9" s="2"/>
      <c r="L9" s="4"/>
    </row>
    <row r="10" spans="1:12" s="7" customFormat="1" ht="15" customHeight="1">
      <c r="A10" s="10" t="s">
        <v>59</v>
      </c>
      <c r="B10" s="93"/>
      <c r="J10" s="2"/>
      <c r="K10" s="2"/>
      <c r="L10" s="4"/>
    </row>
    <row r="11" spans="1:12" s="4" customFormat="1" ht="15" customHeight="1">
      <c r="B11" s="10"/>
    </row>
    <row r="12" spans="1:12" ht="14" customHeight="1">
      <c r="A12" s="11"/>
      <c r="B12" s="94"/>
      <c r="C12" s="12"/>
      <c r="D12" s="12"/>
      <c r="E12" s="12"/>
      <c r="F12" s="13" t="s">
        <v>3</v>
      </c>
      <c r="G12" s="12"/>
      <c r="H12" s="14" t="s">
        <v>4</v>
      </c>
      <c r="I12" s="12"/>
      <c r="J12" s="13"/>
      <c r="K12" s="56" t="s">
        <v>52</v>
      </c>
      <c r="L12" s="15"/>
    </row>
    <row r="13" spans="1:12">
      <c r="A13" s="16" t="s">
        <v>5</v>
      </c>
      <c r="B13" s="95" t="s">
        <v>6</v>
      </c>
      <c r="C13" s="17" t="s">
        <v>7</v>
      </c>
      <c r="D13" s="57" t="s">
        <v>53</v>
      </c>
      <c r="F13" s="18"/>
      <c r="G13" s="18"/>
      <c r="H13" s="18"/>
      <c r="I13" s="19"/>
      <c r="J13" s="17" t="s">
        <v>9</v>
      </c>
      <c r="K13" s="20" t="s">
        <v>10</v>
      </c>
      <c r="L13" s="21" t="s">
        <v>11</v>
      </c>
    </row>
    <row r="14" spans="1:12" ht="14" thickBot="1">
      <c r="A14" s="84"/>
      <c r="B14" s="96"/>
      <c r="C14" s="52"/>
      <c r="D14" s="17" t="s">
        <v>12</v>
      </c>
      <c r="E14" s="91" t="s">
        <v>13</v>
      </c>
      <c r="F14" s="17" t="s">
        <v>14</v>
      </c>
      <c r="G14" s="17" t="s">
        <v>15</v>
      </c>
      <c r="H14" s="17" t="s">
        <v>16</v>
      </c>
      <c r="I14" s="17" t="s">
        <v>17</v>
      </c>
      <c r="J14" s="17" t="s">
        <v>18</v>
      </c>
      <c r="K14" s="85" t="s">
        <v>19</v>
      </c>
      <c r="L14" s="86"/>
    </row>
    <row r="15" spans="1:12" ht="20" customHeight="1">
      <c r="A15" s="193">
        <v>1</v>
      </c>
      <c r="B15" s="169" t="s">
        <v>22</v>
      </c>
      <c r="C15" s="127" t="s">
        <v>106</v>
      </c>
      <c r="D15" s="130"/>
      <c r="E15" s="130">
        <v>2</v>
      </c>
      <c r="F15" s="130"/>
      <c r="G15" s="130"/>
      <c r="H15" s="130"/>
      <c r="I15" s="130"/>
      <c r="J15" s="130">
        <f t="shared" ref="J15:J23" si="0">SUM(D15:I15)*15</f>
        <v>30</v>
      </c>
      <c r="K15" s="130">
        <v>2</v>
      </c>
      <c r="L15" s="194" t="s">
        <v>65</v>
      </c>
    </row>
    <row r="16" spans="1:12" ht="20" customHeight="1">
      <c r="A16" s="195">
        <v>2</v>
      </c>
      <c r="B16" s="97" t="s">
        <v>60</v>
      </c>
      <c r="C16" s="83" t="s">
        <v>107</v>
      </c>
      <c r="D16" s="55">
        <v>2</v>
      </c>
      <c r="E16" s="55">
        <v>2</v>
      </c>
      <c r="F16" s="55"/>
      <c r="G16" s="55"/>
      <c r="H16" s="55"/>
      <c r="I16" s="55"/>
      <c r="J16" s="55">
        <f t="shared" si="0"/>
        <v>60</v>
      </c>
      <c r="K16" s="55">
        <v>6</v>
      </c>
      <c r="L16" s="196" t="s">
        <v>66</v>
      </c>
    </row>
    <row r="17" spans="1:20" ht="20" customHeight="1">
      <c r="A17" s="173">
        <v>3</v>
      </c>
      <c r="B17" s="97" t="s">
        <v>96</v>
      </c>
      <c r="C17" s="83" t="s">
        <v>108</v>
      </c>
      <c r="D17" s="55">
        <v>2</v>
      </c>
      <c r="E17" s="55"/>
      <c r="F17" s="55"/>
      <c r="G17" s="55"/>
      <c r="H17" s="55"/>
      <c r="I17" s="55"/>
      <c r="J17" s="55">
        <f t="shared" si="0"/>
        <v>30</v>
      </c>
      <c r="K17" s="55">
        <v>2</v>
      </c>
      <c r="L17" s="196" t="s">
        <v>248</v>
      </c>
    </row>
    <row r="18" spans="1:20" ht="20" customHeight="1">
      <c r="A18" s="173">
        <v>4</v>
      </c>
      <c r="B18" s="97" t="s">
        <v>40</v>
      </c>
      <c r="C18" s="83" t="s">
        <v>109</v>
      </c>
      <c r="D18" s="62">
        <v>1</v>
      </c>
      <c r="E18" s="62"/>
      <c r="F18" s="62"/>
      <c r="G18" s="62">
        <v>2</v>
      </c>
      <c r="H18" s="62"/>
      <c r="I18" s="62"/>
      <c r="J18" s="55">
        <f t="shared" si="0"/>
        <v>45</v>
      </c>
      <c r="K18" s="55">
        <v>3</v>
      </c>
      <c r="L18" s="174" t="s">
        <v>230</v>
      </c>
    </row>
    <row r="19" spans="1:20" ht="20" customHeight="1">
      <c r="A19" s="195">
        <v>5</v>
      </c>
      <c r="B19" s="97" t="s">
        <v>101</v>
      </c>
      <c r="C19" s="83" t="s">
        <v>110</v>
      </c>
      <c r="D19" s="55">
        <v>1</v>
      </c>
      <c r="E19" s="55"/>
      <c r="F19" s="55"/>
      <c r="G19" s="55">
        <v>2</v>
      </c>
      <c r="H19" s="55"/>
      <c r="I19" s="55"/>
      <c r="J19" s="55">
        <f t="shared" si="0"/>
        <v>45</v>
      </c>
      <c r="K19" s="55">
        <v>4</v>
      </c>
      <c r="L19" s="196" t="s">
        <v>67</v>
      </c>
    </row>
    <row r="20" spans="1:20" ht="20" customHeight="1">
      <c r="A20" s="195">
        <v>6</v>
      </c>
      <c r="B20" s="97" t="s">
        <v>42</v>
      </c>
      <c r="C20" s="83" t="s">
        <v>111</v>
      </c>
      <c r="D20" s="55">
        <v>1</v>
      </c>
      <c r="E20" s="55"/>
      <c r="F20" s="55"/>
      <c r="G20" s="55">
        <v>2</v>
      </c>
      <c r="H20" s="55">
        <v>1</v>
      </c>
      <c r="I20" s="55"/>
      <c r="J20" s="55">
        <f t="shared" si="0"/>
        <v>60</v>
      </c>
      <c r="K20" s="55">
        <v>5</v>
      </c>
      <c r="L20" s="213" t="s">
        <v>253</v>
      </c>
    </row>
    <row r="21" spans="1:20" ht="20" customHeight="1">
      <c r="A21" s="195">
        <v>7</v>
      </c>
      <c r="B21" s="97" t="s">
        <v>61</v>
      </c>
      <c r="C21" s="83" t="s">
        <v>112</v>
      </c>
      <c r="D21" s="55">
        <v>2</v>
      </c>
      <c r="E21" s="55"/>
      <c r="F21" s="55"/>
      <c r="G21" s="55"/>
      <c r="H21" s="55">
        <v>2</v>
      </c>
      <c r="I21" s="55"/>
      <c r="J21" s="55">
        <f t="shared" si="0"/>
        <v>60</v>
      </c>
      <c r="K21" s="55">
        <v>5</v>
      </c>
      <c r="L21" s="196" t="s">
        <v>248</v>
      </c>
    </row>
    <row r="22" spans="1:20" ht="20" customHeight="1">
      <c r="A22" s="195">
        <v>8</v>
      </c>
      <c r="B22" s="97" t="s">
        <v>39</v>
      </c>
      <c r="C22" s="83" t="s">
        <v>113</v>
      </c>
      <c r="D22" s="55">
        <v>2</v>
      </c>
      <c r="E22" s="55"/>
      <c r="F22" s="55"/>
      <c r="G22" s="55"/>
      <c r="H22" s="55"/>
      <c r="I22" s="55"/>
      <c r="J22" s="55">
        <f t="shared" si="0"/>
        <v>30</v>
      </c>
      <c r="K22" s="55">
        <v>2</v>
      </c>
      <c r="L22" s="196" t="s">
        <v>79</v>
      </c>
    </row>
    <row r="23" spans="1:20" ht="20" customHeight="1" thickBot="1">
      <c r="A23" s="175">
        <v>9</v>
      </c>
      <c r="B23" s="176" t="s">
        <v>54</v>
      </c>
      <c r="C23" s="142" t="s">
        <v>114</v>
      </c>
      <c r="D23" s="143"/>
      <c r="E23" s="143">
        <v>2</v>
      </c>
      <c r="F23" s="143"/>
      <c r="G23" s="143"/>
      <c r="H23" s="143"/>
      <c r="I23" s="143"/>
      <c r="J23" s="146">
        <f t="shared" si="0"/>
        <v>30</v>
      </c>
      <c r="K23" s="146">
        <v>1</v>
      </c>
      <c r="L23" s="204" t="s">
        <v>236</v>
      </c>
    </row>
    <row r="24" spans="1:20" ht="20" customHeight="1" thickBot="1">
      <c r="C24" s="79" t="s">
        <v>20</v>
      </c>
      <c r="D24" s="80">
        <f t="shared" ref="D24:K24" si="1">SUM(D15:D23)</f>
        <v>11</v>
      </c>
      <c r="E24" s="80">
        <f t="shared" si="1"/>
        <v>6</v>
      </c>
      <c r="F24" s="80">
        <f t="shared" si="1"/>
        <v>0</v>
      </c>
      <c r="G24" s="80">
        <f t="shared" si="1"/>
        <v>6</v>
      </c>
      <c r="H24" s="80">
        <f t="shared" si="1"/>
        <v>3</v>
      </c>
      <c r="I24" s="80">
        <f t="shared" si="1"/>
        <v>0</v>
      </c>
      <c r="J24" s="80">
        <f t="shared" si="1"/>
        <v>390</v>
      </c>
      <c r="K24" s="90">
        <f t="shared" si="1"/>
        <v>30</v>
      </c>
      <c r="L24" s="81"/>
    </row>
    <row r="25" spans="1:20" ht="20" customHeight="1" thickBot="1">
      <c r="K25" s="12"/>
      <c r="M25" s="71"/>
      <c r="O25" s="71"/>
      <c r="S25" s="71" t="s">
        <v>88</v>
      </c>
      <c r="T25">
        <f>K16+K19+K20+K21</f>
        <v>20</v>
      </c>
    </row>
    <row r="26" spans="1:20" ht="14" customHeight="1" thickBot="1">
      <c r="A26" s="11"/>
      <c r="B26" s="94"/>
      <c r="C26" s="12"/>
      <c r="D26" s="12"/>
      <c r="E26" s="12"/>
      <c r="F26" s="13" t="s">
        <v>3</v>
      </c>
      <c r="G26" s="12"/>
      <c r="H26" s="12" t="s">
        <v>21</v>
      </c>
      <c r="I26" s="12"/>
      <c r="J26" s="12"/>
      <c r="K26" s="56" t="s">
        <v>52</v>
      </c>
      <c r="L26" s="15"/>
    </row>
    <row r="27" spans="1:20">
      <c r="A27" s="16" t="s">
        <v>5</v>
      </c>
      <c r="B27" s="95" t="s">
        <v>6</v>
      </c>
      <c r="C27" s="17" t="s">
        <v>7</v>
      </c>
      <c r="D27" s="57" t="s">
        <v>53</v>
      </c>
      <c r="E27" s="58"/>
      <c r="F27" s="18"/>
      <c r="G27" s="18"/>
      <c r="H27" s="18"/>
      <c r="I27" s="19"/>
      <c r="J27" s="17" t="s">
        <v>9</v>
      </c>
      <c r="K27" s="20" t="s">
        <v>10</v>
      </c>
      <c r="L27" s="21" t="s">
        <v>11</v>
      </c>
    </row>
    <row r="28" spans="1:20" ht="14" thickBot="1">
      <c r="A28" s="84"/>
      <c r="B28" s="96"/>
      <c r="C28" s="52"/>
      <c r="D28" s="17" t="s">
        <v>12</v>
      </c>
      <c r="E28" s="17" t="s">
        <v>13</v>
      </c>
      <c r="F28" s="17" t="s">
        <v>14</v>
      </c>
      <c r="G28" s="17" t="s">
        <v>15</v>
      </c>
      <c r="H28" s="17" t="s">
        <v>16</v>
      </c>
      <c r="I28" s="17" t="s">
        <v>17</v>
      </c>
      <c r="J28" s="17" t="s">
        <v>18</v>
      </c>
      <c r="K28" s="85" t="s">
        <v>19</v>
      </c>
      <c r="L28" s="86"/>
    </row>
    <row r="29" spans="1:20" ht="20" customHeight="1">
      <c r="A29" s="125">
        <v>1</v>
      </c>
      <c r="B29" s="126" t="s">
        <v>24</v>
      </c>
      <c r="C29" s="127" t="s">
        <v>115</v>
      </c>
      <c r="D29" s="128"/>
      <c r="E29" s="129">
        <v>2</v>
      </c>
      <c r="F29" s="129"/>
      <c r="G29" s="129"/>
      <c r="H29" s="129"/>
      <c r="I29" s="129"/>
      <c r="J29" s="179">
        <f t="shared" ref="J29:J36" si="2">SUM(D29:I29)*15</f>
        <v>30</v>
      </c>
      <c r="K29" s="180">
        <v>2</v>
      </c>
      <c r="L29" s="132" t="s">
        <v>65</v>
      </c>
    </row>
    <row r="30" spans="1:20" ht="20" customHeight="1">
      <c r="A30" s="135">
        <v>2</v>
      </c>
      <c r="B30" s="98" t="s">
        <v>55</v>
      </c>
      <c r="C30" s="83" t="s">
        <v>116</v>
      </c>
      <c r="D30" s="55"/>
      <c r="E30" s="23">
        <v>2</v>
      </c>
      <c r="F30" s="23"/>
      <c r="G30" s="23"/>
      <c r="H30" s="23"/>
      <c r="I30" s="23"/>
      <c r="J30" s="23">
        <f>SUM(D30:I30)*15</f>
        <v>30</v>
      </c>
      <c r="K30" s="24">
        <v>1</v>
      </c>
      <c r="L30" s="197" t="s">
        <v>236</v>
      </c>
    </row>
    <row r="31" spans="1:20" ht="20" customHeight="1">
      <c r="A31" s="137">
        <v>3</v>
      </c>
      <c r="B31" s="98" t="s">
        <v>62</v>
      </c>
      <c r="C31" s="83" t="s">
        <v>117</v>
      </c>
      <c r="D31" s="55">
        <v>2</v>
      </c>
      <c r="E31" s="23">
        <v>2</v>
      </c>
      <c r="F31" s="23"/>
      <c r="G31" s="23"/>
      <c r="H31" s="23"/>
      <c r="I31" s="23"/>
      <c r="J31" s="23">
        <f t="shared" si="2"/>
        <v>60</v>
      </c>
      <c r="K31" s="26">
        <v>5</v>
      </c>
      <c r="L31" s="197" t="s">
        <v>67</v>
      </c>
    </row>
    <row r="32" spans="1:20" ht="20" customHeight="1">
      <c r="A32" s="137">
        <v>4</v>
      </c>
      <c r="B32" s="72" t="s">
        <v>48</v>
      </c>
      <c r="C32" s="83" t="s">
        <v>118</v>
      </c>
      <c r="D32" s="62"/>
      <c r="E32" s="30"/>
      <c r="F32" s="30"/>
      <c r="G32" s="30">
        <v>3</v>
      </c>
      <c r="H32" s="30"/>
      <c r="I32" s="30"/>
      <c r="J32" s="23">
        <f t="shared" si="2"/>
        <v>45</v>
      </c>
      <c r="K32" s="26">
        <v>3</v>
      </c>
      <c r="L32" s="136" t="s">
        <v>67</v>
      </c>
    </row>
    <row r="33" spans="1:20" ht="20" customHeight="1">
      <c r="A33" s="137">
        <v>5</v>
      </c>
      <c r="B33" s="98" t="s">
        <v>43</v>
      </c>
      <c r="C33" s="83" t="s">
        <v>119</v>
      </c>
      <c r="D33" s="62">
        <v>2</v>
      </c>
      <c r="E33" s="27"/>
      <c r="F33" s="27"/>
      <c r="G33" s="27"/>
      <c r="H33" s="27"/>
      <c r="I33" s="27"/>
      <c r="J33" s="23">
        <f t="shared" si="2"/>
        <v>30</v>
      </c>
      <c r="K33" s="24">
        <v>3</v>
      </c>
      <c r="L33" s="182" t="s">
        <v>80</v>
      </c>
    </row>
    <row r="34" spans="1:20" ht="20" customHeight="1">
      <c r="A34" s="137">
        <v>6</v>
      </c>
      <c r="B34" s="99" t="s">
        <v>63</v>
      </c>
      <c r="C34" s="83" t="s">
        <v>120</v>
      </c>
      <c r="D34" s="62">
        <v>2</v>
      </c>
      <c r="E34" s="27">
        <v>1</v>
      </c>
      <c r="F34" s="27"/>
      <c r="G34" s="27"/>
      <c r="H34" s="27"/>
      <c r="I34" s="27"/>
      <c r="J34" s="23">
        <f t="shared" si="2"/>
        <v>45</v>
      </c>
      <c r="K34" s="26">
        <v>4</v>
      </c>
      <c r="L34" s="136" t="s">
        <v>67</v>
      </c>
    </row>
    <row r="35" spans="1:20" ht="20" customHeight="1">
      <c r="A35" s="198">
        <v>7</v>
      </c>
      <c r="B35" s="99" t="s">
        <v>98</v>
      </c>
      <c r="C35" s="83" t="s">
        <v>121</v>
      </c>
      <c r="D35" s="62">
        <v>2</v>
      </c>
      <c r="E35" s="27">
        <v>1</v>
      </c>
      <c r="F35" s="27"/>
      <c r="G35" s="27"/>
      <c r="H35" s="27"/>
      <c r="I35" s="27"/>
      <c r="J35" s="23">
        <f t="shared" si="2"/>
        <v>45</v>
      </c>
      <c r="K35" s="53">
        <v>4</v>
      </c>
      <c r="L35" s="199" t="s">
        <v>255</v>
      </c>
    </row>
    <row r="36" spans="1:20" ht="20" customHeight="1">
      <c r="A36" s="200">
        <v>8</v>
      </c>
      <c r="B36" s="100" t="s">
        <v>50</v>
      </c>
      <c r="C36" s="83" t="s">
        <v>122</v>
      </c>
      <c r="D36" s="62">
        <v>2</v>
      </c>
      <c r="E36" s="27">
        <v>2</v>
      </c>
      <c r="F36" s="27"/>
      <c r="G36" s="63">
        <v>2</v>
      </c>
      <c r="H36" s="27"/>
      <c r="I36" s="27"/>
      <c r="J36" s="24">
        <f t="shared" si="2"/>
        <v>90</v>
      </c>
      <c r="K36" s="24">
        <v>6</v>
      </c>
      <c r="L36" s="139" t="s">
        <v>67</v>
      </c>
    </row>
    <row r="37" spans="1:20" ht="19.5" customHeight="1" thickBot="1">
      <c r="A37" s="140">
        <v>9</v>
      </c>
      <c r="B37" s="141" t="s">
        <v>44</v>
      </c>
      <c r="C37" s="142" t="s">
        <v>123</v>
      </c>
      <c r="D37" s="143">
        <v>1</v>
      </c>
      <c r="E37" s="190"/>
      <c r="F37" s="190"/>
      <c r="G37" s="201"/>
      <c r="H37" s="190"/>
      <c r="I37" s="190"/>
      <c r="J37" s="191">
        <f>SUM(D37:I37)*15</f>
        <v>15</v>
      </c>
      <c r="K37" s="202">
        <v>2</v>
      </c>
      <c r="L37" s="203" t="s">
        <v>82</v>
      </c>
    </row>
    <row r="38" spans="1:20" ht="19.5" customHeight="1" thickBot="1">
      <c r="C38" s="79" t="s">
        <v>20</v>
      </c>
      <c r="D38" s="80">
        <f t="shared" ref="D38:K38" si="3">SUM(D29:D37)</f>
        <v>11</v>
      </c>
      <c r="E38" s="80">
        <f t="shared" si="3"/>
        <v>10</v>
      </c>
      <c r="F38" s="80">
        <f t="shared" si="3"/>
        <v>0</v>
      </c>
      <c r="G38" s="80">
        <f t="shared" si="3"/>
        <v>5</v>
      </c>
      <c r="H38" s="80">
        <f t="shared" si="3"/>
        <v>0</v>
      </c>
      <c r="I38" s="80">
        <f t="shared" si="3"/>
        <v>0</v>
      </c>
      <c r="J38" s="80">
        <f t="shared" si="3"/>
        <v>390</v>
      </c>
      <c r="K38" s="80">
        <f t="shared" si="3"/>
        <v>30</v>
      </c>
      <c r="L38" s="81"/>
    </row>
    <row r="39" spans="1:20" ht="20" customHeight="1" thickBot="1">
      <c r="M39" s="71"/>
      <c r="O39" s="71"/>
      <c r="Q39" s="71"/>
      <c r="R39" s="72"/>
      <c r="S39" s="71" t="s">
        <v>88</v>
      </c>
      <c r="T39">
        <f>K31+K32+K33+K34+K37</f>
        <v>17</v>
      </c>
    </row>
    <row r="40" spans="1:20" ht="14" customHeight="1" thickBot="1">
      <c r="A40" s="11"/>
      <c r="B40" s="94"/>
      <c r="C40" s="12"/>
      <c r="D40" s="12"/>
      <c r="E40" s="12"/>
      <c r="F40" s="13" t="s">
        <v>3</v>
      </c>
      <c r="G40" s="12"/>
      <c r="H40" s="12" t="s">
        <v>23</v>
      </c>
      <c r="I40" s="12"/>
      <c r="J40" s="12"/>
      <c r="K40" s="56" t="s">
        <v>52</v>
      </c>
      <c r="L40" s="15"/>
    </row>
    <row r="41" spans="1:20">
      <c r="A41" s="16" t="s">
        <v>5</v>
      </c>
      <c r="B41" s="95" t="s">
        <v>6</v>
      </c>
      <c r="C41" s="17" t="s">
        <v>7</v>
      </c>
      <c r="D41" s="57" t="s">
        <v>53</v>
      </c>
      <c r="E41" s="58"/>
      <c r="F41" s="18"/>
      <c r="G41" s="18"/>
      <c r="H41" s="18"/>
      <c r="I41" s="19"/>
      <c r="J41" s="17" t="s">
        <v>9</v>
      </c>
      <c r="K41" s="20" t="s">
        <v>10</v>
      </c>
      <c r="L41" s="21" t="s">
        <v>11</v>
      </c>
    </row>
    <row r="42" spans="1:20" ht="14" thickBot="1">
      <c r="A42" s="84"/>
      <c r="B42" s="96"/>
      <c r="C42" s="52"/>
      <c r="D42" s="17" t="s">
        <v>12</v>
      </c>
      <c r="E42" s="17" t="s">
        <v>13</v>
      </c>
      <c r="F42" s="17" t="s">
        <v>14</v>
      </c>
      <c r="G42" s="17" t="s">
        <v>15</v>
      </c>
      <c r="H42" s="17" t="s">
        <v>16</v>
      </c>
      <c r="I42" s="17" t="s">
        <v>17</v>
      </c>
      <c r="J42" s="17" t="s">
        <v>18</v>
      </c>
      <c r="K42" s="85" t="s">
        <v>19</v>
      </c>
      <c r="L42" s="86"/>
    </row>
    <row r="43" spans="1:20" ht="19.5" customHeight="1">
      <c r="A43" s="125">
        <v>1</v>
      </c>
      <c r="B43" s="126" t="s">
        <v>26</v>
      </c>
      <c r="C43" s="127" t="s">
        <v>124</v>
      </c>
      <c r="D43" s="128"/>
      <c r="E43" s="129">
        <v>2</v>
      </c>
      <c r="F43" s="129"/>
      <c r="G43" s="129"/>
      <c r="H43" s="129"/>
      <c r="I43" s="129"/>
      <c r="J43" s="179">
        <f t="shared" ref="J43:J51" si="4">SUM(D43:I43)*15</f>
        <v>30</v>
      </c>
      <c r="K43" s="180">
        <v>2</v>
      </c>
      <c r="L43" s="132" t="s">
        <v>65</v>
      </c>
    </row>
    <row r="44" spans="1:20" ht="20" customHeight="1">
      <c r="A44" s="135">
        <v>2</v>
      </c>
      <c r="B44" s="100" t="s">
        <v>70</v>
      </c>
      <c r="C44" s="83" t="s">
        <v>125</v>
      </c>
      <c r="D44" s="62">
        <v>2</v>
      </c>
      <c r="E44" s="30"/>
      <c r="F44" s="30"/>
      <c r="G44" s="30">
        <v>2</v>
      </c>
      <c r="H44" s="30"/>
      <c r="I44" s="30"/>
      <c r="J44" s="23">
        <f t="shared" si="4"/>
        <v>60</v>
      </c>
      <c r="K44" s="24">
        <v>4</v>
      </c>
      <c r="L44" s="183" t="s">
        <v>67</v>
      </c>
    </row>
    <row r="45" spans="1:20" ht="20" customHeight="1">
      <c r="A45" s="137">
        <v>3</v>
      </c>
      <c r="B45" s="100" t="s">
        <v>64</v>
      </c>
      <c r="C45" s="83" t="s">
        <v>126</v>
      </c>
      <c r="D45" s="62">
        <v>2</v>
      </c>
      <c r="E45" s="27">
        <v>2</v>
      </c>
      <c r="F45" s="27"/>
      <c r="G45" s="27"/>
      <c r="H45" s="27"/>
      <c r="I45" s="27"/>
      <c r="J45" s="23">
        <f t="shared" si="4"/>
        <v>60</v>
      </c>
      <c r="K45" s="24">
        <v>5</v>
      </c>
      <c r="L45" s="182" t="s">
        <v>67</v>
      </c>
    </row>
    <row r="46" spans="1:20" ht="20" customHeight="1">
      <c r="A46" s="137">
        <v>4</v>
      </c>
      <c r="B46" s="98" t="s">
        <v>68</v>
      </c>
      <c r="C46" s="83" t="s">
        <v>127</v>
      </c>
      <c r="D46" s="62">
        <v>1</v>
      </c>
      <c r="E46" s="27"/>
      <c r="F46" s="27"/>
      <c r="G46" s="27"/>
      <c r="H46" s="27">
        <v>2</v>
      </c>
      <c r="I46" s="27"/>
      <c r="J46" s="23">
        <f>SUM(D46:I46)*15</f>
        <v>45</v>
      </c>
      <c r="K46" s="24">
        <v>4</v>
      </c>
      <c r="L46" s="182" t="s">
        <v>248</v>
      </c>
    </row>
    <row r="47" spans="1:20" ht="20" customHeight="1">
      <c r="A47" s="138">
        <v>5</v>
      </c>
      <c r="B47" s="100" t="s">
        <v>95</v>
      </c>
      <c r="C47" s="83" t="s">
        <v>128</v>
      </c>
      <c r="D47" s="62">
        <v>2</v>
      </c>
      <c r="E47" s="27">
        <v>2</v>
      </c>
      <c r="F47" s="27"/>
      <c r="G47" s="27"/>
      <c r="H47" s="27"/>
      <c r="I47" s="27"/>
      <c r="J47" s="23">
        <f t="shared" si="4"/>
        <v>60</v>
      </c>
      <c r="K47" s="24">
        <v>4</v>
      </c>
      <c r="L47" s="182" t="s">
        <v>82</v>
      </c>
    </row>
    <row r="48" spans="1:20" ht="20" customHeight="1">
      <c r="A48" s="138">
        <v>6</v>
      </c>
      <c r="B48" s="101" t="s">
        <v>99</v>
      </c>
      <c r="C48" s="83" t="s">
        <v>129</v>
      </c>
      <c r="D48" s="62">
        <v>2</v>
      </c>
      <c r="E48" s="35">
        <v>2</v>
      </c>
      <c r="F48" s="35"/>
      <c r="G48" s="35"/>
      <c r="H48" s="35"/>
      <c r="I48" s="35"/>
      <c r="J48" s="23">
        <f>SUM(D48:I48)*15</f>
        <v>60</v>
      </c>
      <c r="K48" s="50">
        <v>4</v>
      </c>
      <c r="L48" s="139" t="s">
        <v>67</v>
      </c>
    </row>
    <row r="49" spans="1:20" ht="20" customHeight="1">
      <c r="A49" s="138">
        <v>7</v>
      </c>
      <c r="B49" s="98" t="s">
        <v>46</v>
      </c>
      <c r="C49" s="83" t="s">
        <v>130</v>
      </c>
      <c r="D49" s="62">
        <v>2</v>
      </c>
      <c r="E49" s="27"/>
      <c r="F49" s="27"/>
      <c r="G49" s="27"/>
      <c r="H49" s="27"/>
      <c r="I49" s="27"/>
      <c r="J49" s="23">
        <f t="shared" si="4"/>
        <v>30</v>
      </c>
      <c r="K49" s="50">
        <v>2</v>
      </c>
      <c r="L49" s="134" t="s">
        <v>79</v>
      </c>
    </row>
    <row r="50" spans="1:20" ht="20" customHeight="1">
      <c r="A50" s="138">
        <v>8</v>
      </c>
      <c r="B50" s="102" t="s">
        <v>57</v>
      </c>
      <c r="C50" s="83" t="s">
        <v>131</v>
      </c>
      <c r="D50" s="62">
        <v>2</v>
      </c>
      <c r="E50" s="27"/>
      <c r="F50" s="27"/>
      <c r="G50" s="27"/>
      <c r="H50" s="27"/>
      <c r="I50" s="27"/>
      <c r="J50" s="23">
        <f t="shared" si="4"/>
        <v>30</v>
      </c>
      <c r="K50" s="50">
        <v>2</v>
      </c>
      <c r="L50" s="134" t="s">
        <v>234</v>
      </c>
    </row>
    <row r="51" spans="1:20" ht="20" customHeight="1" thickBot="1">
      <c r="A51" s="140">
        <v>9</v>
      </c>
      <c r="B51" s="189" t="s">
        <v>45</v>
      </c>
      <c r="C51" s="142" t="s">
        <v>132</v>
      </c>
      <c r="D51" s="143">
        <v>2</v>
      </c>
      <c r="E51" s="190"/>
      <c r="F51" s="190"/>
      <c r="G51" s="190"/>
      <c r="H51" s="190"/>
      <c r="I51" s="190"/>
      <c r="J51" s="191">
        <f t="shared" si="4"/>
        <v>30</v>
      </c>
      <c r="K51" s="190">
        <v>3</v>
      </c>
      <c r="L51" s="192" t="s">
        <v>82</v>
      </c>
    </row>
    <row r="52" spans="1:20" s="32" customFormat="1" ht="20" customHeight="1" thickBot="1">
      <c r="A52" s="40"/>
      <c r="B52" s="103"/>
      <c r="C52" s="79" t="s">
        <v>20</v>
      </c>
      <c r="D52" s="82">
        <f t="shared" ref="D52:K52" si="5">SUM(D43:D51)</f>
        <v>15</v>
      </c>
      <c r="E52" s="82">
        <f t="shared" si="5"/>
        <v>8</v>
      </c>
      <c r="F52" s="82">
        <f t="shared" si="5"/>
        <v>0</v>
      </c>
      <c r="G52" s="82">
        <f t="shared" si="5"/>
        <v>2</v>
      </c>
      <c r="H52" s="82">
        <f t="shared" si="5"/>
        <v>2</v>
      </c>
      <c r="I52" s="82">
        <f t="shared" si="5"/>
        <v>0</v>
      </c>
      <c r="J52" s="82">
        <f t="shared" si="5"/>
        <v>405</v>
      </c>
      <c r="K52" s="82">
        <f t="shared" si="5"/>
        <v>30</v>
      </c>
      <c r="L52" s="178"/>
    </row>
    <row r="53" spans="1:20" ht="20" customHeight="1" thickBot="1">
      <c r="B53" s="72"/>
      <c r="C53" s="65"/>
      <c r="D53" s="64"/>
      <c r="E53" s="64"/>
      <c r="F53" s="64"/>
      <c r="G53" s="64"/>
      <c r="H53" s="64"/>
      <c r="I53" s="64"/>
      <c r="J53" s="64"/>
      <c r="K53" s="64"/>
      <c r="L53" s="64"/>
      <c r="M53" s="71"/>
      <c r="O53" s="71"/>
      <c r="Q53" s="71" t="s">
        <v>78</v>
      </c>
      <c r="R53" s="72">
        <f>K53</f>
        <v>0</v>
      </c>
      <c r="S53" s="71" t="s">
        <v>88</v>
      </c>
      <c r="T53">
        <f>K50</f>
        <v>2</v>
      </c>
    </row>
    <row r="54" spans="1:20" ht="14" customHeight="1" thickBot="1">
      <c r="A54" s="11"/>
      <c r="B54" s="94"/>
      <c r="C54" s="12"/>
      <c r="D54" s="12"/>
      <c r="E54" s="12"/>
      <c r="F54" s="13" t="s">
        <v>3</v>
      </c>
      <c r="G54" s="12"/>
      <c r="H54" s="12" t="s">
        <v>25</v>
      </c>
      <c r="I54" s="12"/>
      <c r="J54" s="12"/>
      <c r="K54" s="56" t="s">
        <v>52</v>
      </c>
      <c r="L54" s="15"/>
    </row>
    <row r="55" spans="1:20" ht="14" customHeight="1">
      <c r="A55" s="16" t="s">
        <v>5</v>
      </c>
      <c r="B55" s="95" t="s">
        <v>6</v>
      </c>
      <c r="C55" s="17" t="s">
        <v>7</v>
      </c>
      <c r="D55" s="57" t="s">
        <v>53</v>
      </c>
      <c r="E55" s="58"/>
      <c r="F55" s="18"/>
      <c r="G55" s="18"/>
      <c r="H55" s="18"/>
      <c r="I55" s="19"/>
      <c r="J55" s="17" t="s">
        <v>9</v>
      </c>
      <c r="K55" s="20" t="s">
        <v>10</v>
      </c>
      <c r="L55" s="21" t="s">
        <v>11</v>
      </c>
    </row>
    <row r="56" spans="1:20" ht="14" thickBot="1">
      <c r="A56" s="84"/>
      <c r="B56" s="96"/>
      <c r="C56" s="52"/>
      <c r="D56" s="17" t="s">
        <v>12</v>
      </c>
      <c r="E56" s="17" t="s">
        <v>13</v>
      </c>
      <c r="F56" s="17" t="s">
        <v>14</v>
      </c>
      <c r="G56" s="17" t="s">
        <v>15</v>
      </c>
      <c r="H56" s="17" t="s">
        <v>16</v>
      </c>
      <c r="I56" s="17" t="s">
        <v>17</v>
      </c>
      <c r="J56" s="17" t="s">
        <v>18</v>
      </c>
      <c r="K56" s="85" t="s">
        <v>19</v>
      </c>
      <c r="L56" s="86"/>
    </row>
    <row r="57" spans="1:20" ht="19.5" customHeight="1">
      <c r="A57" s="125">
        <v>1</v>
      </c>
      <c r="B57" s="126" t="s">
        <v>29</v>
      </c>
      <c r="C57" s="127" t="s">
        <v>133</v>
      </c>
      <c r="D57" s="129"/>
      <c r="E57" s="129">
        <v>2</v>
      </c>
      <c r="F57" s="129"/>
      <c r="G57" s="129"/>
      <c r="H57" s="129"/>
      <c r="I57" s="129"/>
      <c r="J57" s="179">
        <f t="shared" ref="J57:J64" si="6">SUM(D57:I57)*15</f>
        <v>30</v>
      </c>
      <c r="K57" s="180">
        <v>2</v>
      </c>
      <c r="L57" s="132" t="s">
        <v>65</v>
      </c>
    </row>
    <row r="58" spans="1:20" ht="19.5" customHeight="1">
      <c r="A58" s="181">
        <v>2</v>
      </c>
      <c r="B58" s="98" t="s">
        <v>49</v>
      </c>
      <c r="C58" s="83" t="s">
        <v>134</v>
      </c>
      <c r="D58" s="68">
        <v>1</v>
      </c>
      <c r="E58" s="68"/>
      <c r="F58" s="68"/>
      <c r="G58" s="68"/>
      <c r="H58" s="68">
        <v>2</v>
      </c>
      <c r="I58" s="68"/>
      <c r="J58" s="23">
        <f t="shared" si="6"/>
        <v>45</v>
      </c>
      <c r="K58" s="24">
        <v>3</v>
      </c>
      <c r="L58" s="182" t="s">
        <v>84</v>
      </c>
    </row>
    <row r="59" spans="1:20" ht="20" customHeight="1">
      <c r="A59" s="135">
        <v>3</v>
      </c>
      <c r="B59" s="72" t="s">
        <v>73</v>
      </c>
      <c r="C59" s="83" t="s">
        <v>135</v>
      </c>
      <c r="D59" s="30">
        <v>1</v>
      </c>
      <c r="E59" s="30"/>
      <c r="F59" s="30"/>
      <c r="G59" s="30"/>
      <c r="H59" s="30">
        <v>2</v>
      </c>
      <c r="I59" s="30"/>
      <c r="J59" s="23">
        <f t="shared" si="6"/>
        <v>45</v>
      </c>
      <c r="K59" s="24">
        <v>3</v>
      </c>
      <c r="L59" s="183" t="s">
        <v>85</v>
      </c>
    </row>
    <row r="60" spans="1:20" ht="20" customHeight="1">
      <c r="A60" s="137">
        <v>4</v>
      </c>
      <c r="B60" s="100" t="s">
        <v>100</v>
      </c>
      <c r="C60" s="83" t="s">
        <v>136</v>
      </c>
      <c r="D60" s="27">
        <v>2</v>
      </c>
      <c r="E60" s="27"/>
      <c r="F60" s="27"/>
      <c r="G60" s="27">
        <v>3</v>
      </c>
      <c r="H60" s="27"/>
      <c r="I60" s="27"/>
      <c r="J60" s="23">
        <f t="shared" si="6"/>
        <v>75</v>
      </c>
      <c r="K60" s="26">
        <v>5</v>
      </c>
      <c r="L60" s="184" t="s">
        <v>80</v>
      </c>
    </row>
    <row r="61" spans="1:20" ht="20" customHeight="1">
      <c r="A61" s="137">
        <v>5</v>
      </c>
      <c r="B61" s="98" t="s">
        <v>69</v>
      </c>
      <c r="C61" s="83" t="s">
        <v>137</v>
      </c>
      <c r="D61" s="27">
        <v>2</v>
      </c>
      <c r="E61" s="27">
        <v>2</v>
      </c>
      <c r="F61" s="27"/>
      <c r="G61" s="27"/>
      <c r="H61" s="27"/>
      <c r="I61" s="27"/>
      <c r="J61" s="23">
        <f t="shared" si="6"/>
        <v>60</v>
      </c>
      <c r="K61" s="26">
        <v>5</v>
      </c>
      <c r="L61" s="174" t="s">
        <v>83</v>
      </c>
    </row>
    <row r="62" spans="1:20" ht="20" customHeight="1">
      <c r="A62" s="137">
        <v>6</v>
      </c>
      <c r="B62" s="98" t="s">
        <v>72</v>
      </c>
      <c r="C62" s="83" t="s">
        <v>138</v>
      </c>
      <c r="D62" s="23">
        <v>2</v>
      </c>
      <c r="E62" s="209" t="s">
        <v>242</v>
      </c>
      <c r="F62" s="23"/>
      <c r="G62" s="23"/>
      <c r="H62" s="23">
        <v>1</v>
      </c>
      <c r="I62" s="23"/>
      <c r="J62" s="23">
        <f t="shared" si="6"/>
        <v>45</v>
      </c>
      <c r="K62" s="26">
        <v>6</v>
      </c>
      <c r="L62" s="185" t="s">
        <v>80</v>
      </c>
    </row>
    <row r="63" spans="1:20" ht="20" customHeight="1">
      <c r="A63" s="138">
        <v>7</v>
      </c>
      <c r="B63" s="104" t="s">
        <v>58</v>
      </c>
      <c r="C63" s="83" t="s">
        <v>139</v>
      </c>
      <c r="D63" s="66">
        <v>1</v>
      </c>
      <c r="E63" s="66"/>
      <c r="F63" s="66"/>
      <c r="G63" s="66"/>
      <c r="H63" s="66">
        <v>2</v>
      </c>
      <c r="I63" s="66"/>
      <c r="J63" s="67">
        <f t="shared" si="6"/>
        <v>45</v>
      </c>
      <c r="K63" s="50">
        <v>3</v>
      </c>
      <c r="L63" s="186" t="s">
        <v>248</v>
      </c>
    </row>
    <row r="64" spans="1:20" ht="20" customHeight="1" thickBot="1">
      <c r="A64" s="175">
        <v>8</v>
      </c>
      <c r="B64" s="187" t="s">
        <v>71</v>
      </c>
      <c r="C64" s="142" t="s">
        <v>243</v>
      </c>
      <c r="D64" s="188">
        <v>1</v>
      </c>
      <c r="E64" s="143"/>
      <c r="F64" s="143"/>
      <c r="G64" s="143"/>
      <c r="H64" s="143">
        <v>1</v>
      </c>
      <c r="I64" s="143"/>
      <c r="J64" s="146">
        <f t="shared" si="6"/>
        <v>30</v>
      </c>
      <c r="K64" s="143">
        <v>3</v>
      </c>
      <c r="L64" s="177" t="s">
        <v>248</v>
      </c>
    </row>
    <row r="65" spans="1:18" ht="20" customHeight="1" thickBot="1">
      <c r="C65" s="79" t="s">
        <v>20</v>
      </c>
      <c r="D65" s="82">
        <f t="shared" ref="D65:K65" si="7">SUM(D57:D64)</f>
        <v>10</v>
      </c>
      <c r="E65" s="82">
        <f t="shared" si="7"/>
        <v>4</v>
      </c>
      <c r="F65" s="82">
        <f t="shared" si="7"/>
        <v>0</v>
      </c>
      <c r="G65" s="82">
        <f t="shared" si="7"/>
        <v>3</v>
      </c>
      <c r="H65" s="82">
        <f t="shared" si="7"/>
        <v>8</v>
      </c>
      <c r="I65" s="82">
        <f t="shared" si="7"/>
        <v>0</v>
      </c>
      <c r="J65" s="82">
        <f t="shared" si="7"/>
        <v>375</v>
      </c>
      <c r="K65" s="82">
        <f t="shared" si="7"/>
        <v>30</v>
      </c>
      <c r="L65" s="178"/>
    </row>
    <row r="66" spans="1:18" ht="20" customHeight="1">
      <c r="M66" s="71"/>
      <c r="O66" s="71"/>
      <c r="Q66" s="71" t="s">
        <v>78</v>
      </c>
      <c r="R66" s="72">
        <f>K64</f>
        <v>3</v>
      </c>
    </row>
    <row r="68" spans="1:18" s="51" customFormat="1" ht="16">
      <c r="A68" s="92" t="s">
        <v>240</v>
      </c>
      <c r="B68" s="92"/>
      <c r="C68" s="92"/>
      <c r="D68" s="92"/>
      <c r="E68" s="92"/>
      <c r="F68" s="92"/>
      <c r="G68" s="92"/>
      <c r="H68" s="92"/>
      <c r="I68" s="92"/>
      <c r="J68" s="92"/>
    </row>
    <row r="69" spans="1:18" s="51" customFormat="1" ht="16">
      <c r="A69" s="92" t="s">
        <v>241</v>
      </c>
      <c r="B69" s="92"/>
      <c r="C69" s="92"/>
      <c r="D69" s="92"/>
      <c r="E69" s="92"/>
      <c r="F69" s="92"/>
      <c r="G69" s="92"/>
      <c r="H69" s="92"/>
      <c r="I69" s="92"/>
      <c r="J69" s="92"/>
    </row>
  </sheetData>
  <phoneticPr fontId="0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65" firstPageNumber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1"/>
  <sheetViews>
    <sheetView showGridLines="0" tabSelected="1" topLeftCell="A25" workbookViewId="0">
      <selection activeCell="A45" sqref="A45"/>
    </sheetView>
  </sheetViews>
  <sheetFormatPr baseColWidth="10" defaultRowHeight="13"/>
  <cols>
    <col min="1" max="1" width="4.83203125" customWidth="1"/>
    <col min="2" max="2" width="46.6640625" style="51" customWidth="1"/>
    <col min="3" max="3" width="14.1640625" customWidth="1"/>
    <col min="4" max="9" width="5.6640625" customWidth="1"/>
    <col min="10" max="10" width="12.5" customWidth="1"/>
    <col min="11" max="11" width="14.6640625" customWidth="1"/>
    <col min="12" max="12" width="13.1640625" customWidth="1"/>
    <col min="13" max="256" width="8.83203125" customWidth="1"/>
  </cols>
  <sheetData>
    <row r="1" spans="1:18" ht="15" customHeight="1">
      <c r="D1" s="33" t="s">
        <v>27</v>
      </c>
      <c r="J1" s="2"/>
      <c r="K1" s="2"/>
      <c r="L1" s="7"/>
    </row>
    <row r="2" spans="1:18" ht="30" customHeight="1" thickBot="1">
      <c r="B2" s="108"/>
      <c r="D2" s="34"/>
    </row>
    <row r="3" spans="1:18" ht="14" customHeight="1" thickBot="1">
      <c r="A3" s="148"/>
      <c r="B3" s="149"/>
      <c r="C3" s="64"/>
      <c r="D3" s="64"/>
      <c r="E3" s="64"/>
      <c r="F3" s="150" t="s">
        <v>3</v>
      </c>
      <c r="G3" s="64"/>
      <c r="H3" s="64" t="s">
        <v>28</v>
      </c>
      <c r="I3" s="64"/>
      <c r="J3" s="64"/>
      <c r="K3" s="65" t="s">
        <v>52</v>
      </c>
      <c r="L3" s="151"/>
    </row>
    <row r="4" spans="1:18">
      <c r="A4" s="154" t="s">
        <v>5</v>
      </c>
      <c r="B4" s="155" t="s">
        <v>6</v>
      </c>
      <c r="C4" s="156" t="s">
        <v>7</v>
      </c>
      <c r="D4" s="159" t="s">
        <v>8</v>
      </c>
      <c r="E4" s="159"/>
      <c r="F4" s="159"/>
      <c r="G4" s="159"/>
      <c r="H4" s="159"/>
      <c r="I4" s="160"/>
      <c r="J4" s="156" t="s">
        <v>9</v>
      </c>
      <c r="K4" s="161" t="s">
        <v>10</v>
      </c>
      <c r="L4" s="162" t="s">
        <v>11</v>
      </c>
    </row>
    <row r="5" spans="1:18" ht="14" thickBot="1">
      <c r="A5" s="163"/>
      <c r="B5" s="164"/>
      <c r="C5" s="123"/>
      <c r="D5" s="165" t="s">
        <v>12</v>
      </c>
      <c r="E5" s="165" t="s">
        <v>13</v>
      </c>
      <c r="F5" s="165" t="s">
        <v>14</v>
      </c>
      <c r="G5" s="165" t="s">
        <v>15</v>
      </c>
      <c r="H5" s="165" t="s">
        <v>16</v>
      </c>
      <c r="I5" s="165" t="s">
        <v>17</v>
      </c>
      <c r="J5" s="165" t="s">
        <v>18</v>
      </c>
      <c r="K5" s="166" t="s">
        <v>19</v>
      </c>
      <c r="L5" s="167"/>
    </row>
    <row r="6" spans="1:18" ht="19.5" customHeight="1">
      <c r="A6" s="168">
        <v>1</v>
      </c>
      <c r="B6" s="169" t="s">
        <v>261</v>
      </c>
      <c r="C6" s="170" t="s">
        <v>256</v>
      </c>
      <c r="D6" s="128"/>
      <c r="E6" s="128">
        <v>2</v>
      </c>
      <c r="F6" s="128"/>
      <c r="G6" s="128"/>
      <c r="H6" s="128"/>
      <c r="I6" s="128"/>
      <c r="J6" s="130">
        <f t="shared" ref="J6:J13" si="0">SUM(D6:I6)*15</f>
        <v>30</v>
      </c>
      <c r="K6" s="171">
        <v>2</v>
      </c>
      <c r="L6" s="172" t="s">
        <v>65</v>
      </c>
    </row>
    <row r="7" spans="1:18" ht="20" customHeight="1">
      <c r="A7" s="173">
        <v>2</v>
      </c>
      <c r="B7" s="97" t="s">
        <v>56</v>
      </c>
      <c r="C7" s="78" t="s">
        <v>142</v>
      </c>
      <c r="D7" s="62">
        <v>1</v>
      </c>
      <c r="E7" s="62">
        <v>1</v>
      </c>
      <c r="F7" s="62"/>
      <c r="G7" s="62"/>
      <c r="H7" s="62">
        <v>2</v>
      </c>
      <c r="I7" s="62"/>
      <c r="J7" s="55">
        <f t="shared" si="0"/>
        <v>60</v>
      </c>
      <c r="K7" s="55">
        <v>3</v>
      </c>
      <c r="L7" s="174" t="s">
        <v>248</v>
      </c>
    </row>
    <row r="8" spans="1:18" ht="20" customHeight="1">
      <c r="A8" s="173">
        <v>3</v>
      </c>
      <c r="B8" s="97" t="s">
        <v>93</v>
      </c>
      <c r="C8" s="78" t="s">
        <v>143</v>
      </c>
      <c r="D8" s="62">
        <v>2</v>
      </c>
      <c r="E8" s="62"/>
      <c r="F8" s="62"/>
      <c r="G8" s="62">
        <v>2</v>
      </c>
      <c r="H8" s="62"/>
      <c r="I8" s="62"/>
      <c r="J8" s="55">
        <f t="shared" si="0"/>
        <v>60</v>
      </c>
      <c r="K8" s="55">
        <v>5</v>
      </c>
      <c r="L8" s="174" t="s">
        <v>79</v>
      </c>
    </row>
    <row r="9" spans="1:18" ht="20" customHeight="1">
      <c r="A9" s="173">
        <v>4</v>
      </c>
      <c r="B9" s="97" t="s">
        <v>102</v>
      </c>
      <c r="C9" s="78" t="s">
        <v>144</v>
      </c>
      <c r="D9" s="62">
        <v>1</v>
      </c>
      <c r="E9" s="62"/>
      <c r="F9" s="62"/>
      <c r="G9" s="62"/>
      <c r="H9" s="62">
        <v>2</v>
      </c>
      <c r="I9" s="62"/>
      <c r="J9" s="55">
        <f t="shared" si="0"/>
        <v>45</v>
      </c>
      <c r="K9" s="55">
        <v>3</v>
      </c>
      <c r="L9" s="174" t="s">
        <v>80</v>
      </c>
    </row>
    <row r="10" spans="1:18" ht="20" customHeight="1">
      <c r="A10" s="173">
        <v>5</v>
      </c>
      <c r="B10" s="97" t="s">
        <v>173</v>
      </c>
      <c r="C10" s="78" t="s">
        <v>244</v>
      </c>
      <c r="D10" s="62">
        <v>1</v>
      </c>
      <c r="E10" s="62"/>
      <c r="F10" s="62"/>
      <c r="G10" s="62"/>
      <c r="H10" s="62">
        <v>2</v>
      </c>
      <c r="I10" s="62"/>
      <c r="J10" s="55">
        <f t="shared" si="0"/>
        <v>45</v>
      </c>
      <c r="K10" s="55">
        <v>4</v>
      </c>
      <c r="L10" s="174" t="s">
        <v>80</v>
      </c>
    </row>
    <row r="11" spans="1:18" ht="20" customHeight="1">
      <c r="A11" s="173">
        <v>6</v>
      </c>
      <c r="B11" s="97" t="s">
        <v>222</v>
      </c>
      <c r="C11" s="78" t="s">
        <v>245</v>
      </c>
      <c r="D11" s="62">
        <v>2</v>
      </c>
      <c r="E11" s="62">
        <v>2</v>
      </c>
      <c r="F11" s="62"/>
      <c r="G11" s="62"/>
      <c r="H11" s="62"/>
      <c r="I11" s="62"/>
      <c r="J11" s="55">
        <f t="shared" si="0"/>
        <v>60</v>
      </c>
      <c r="K11" s="55">
        <v>5</v>
      </c>
      <c r="L11" s="174" t="s">
        <v>67</v>
      </c>
    </row>
    <row r="12" spans="1:18" ht="18.75" customHeight="1">
      <c r="A12" s="173">
        <v>7</v>
      </c>
      <c r="B12" s="97" t="s">
        <v>91</v>
      </c>
      <c r="C12" s="78" t="s">
        <v>246</v>
      </c>
      <c r="D12" s="62">
        <v>2</v>
      </c>
      <c r="E12" s="62"/>
      <c r="F12" s="62"/>
      <c r="G12" s="62"/>
      <c r="H12" s="62">
        <v>2</v>
      </c>
      <c r="I12" s="62"/>
      <c r="J12" s="55">
        <f t="shared" si="0"/>
        <v>60</v>
      </c>
      <c r="K12" s="55">
        <v>4</v>
      </c>
      <c r="L12" s="174" t="s">
        <v>80</v>
      </c>
    </row>
    <row r="13" spans="1:18" ht="20" customHeight="1" thickBot="1">
      <c r="A13" s="175">
        <v>8</v>
      </c>
      <c r="B13" s="176" t="s">
        <v>221</v>
      </c>
      <c r="C13" s="210" t="s">
        <v>247</v>
      </c>
      <c r="D13" s="143">
        <v>2</v>
      </c>
      <c r="E13" s="143">
        <v>1</v>
      </c>
      <c r="F13" s="143"/>
      <c r="G13" s="143"/>
      <c r="H13" s="143"/>
      <c r="I13" s="143"/>
      <c r="J13" s="146">
        <f t="shared" si="0"/>
        <v>45</v>
      </c>
      <c r="K13" s="146">
        <v>4</v>
      </c>
      <c r="L13" s="177" t="s">
        <v>83</v>
      </c>
    </row>
    <row r="14" spans="1:18" ht="20" customHeight="1" thickBot="1">
      <c r="C14" s="79" t="s">
        <v>20</v>
      </c>
      <c r="D14" s="22">
        <f t="shared" ref="D14:K14" si="1">SUM(D6:D13)</f>
        <v>11</v>
      </c>
      <c r="E14" s="22">
        <f t="shared" si="1"/>
        <v>6</v>
      </c>
      <c r="F14" s="22">
        <f t="shared" si="1"/>
        <v>0</v>
      </c>
      <c r="G14" s="22">
        <f t="shared" si="1"/>
        <v>2</v>
      </c>
      <c r="H14" s="22">
        <f t="shared" si="1"/>
        <v>8</v>
      </c>
      <c r="I14" s="22">
        <f t="shared" si="1"/>
        <v>0</v>
      </c>
      <c r="J14" s="22">
        <f t="shared" si="1"/>
        <v>405</v>
      </c>
      <c r="K14" s="22">
        <f t="shared" si="1"/>
        <v>30</v>
      </c>
      <c r="L14" s="81"/>
    </row>
    <row r="15" spans="1:18" ht="20" customHeight="1" thickBot="1"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71"/>
      <c r="O15" s="71"/>
      <c r="Q15" s="71"/>
      <c r="R15" s="72"/>
    </row>
    <row r="16" spans="1:18" ht="14" customHeight="1" thickBot="1">
      <c r="A16" s="11"/>
      <c r="B16" s="94"/>
      <c r="C16" s="12"/>
      <c r="D16" s="12"/>
      <c r="E16" s="12"/>
      <c r="F16" s="13" t="s">
        <v>3</v>
      </c>
      <c r="G16" s="12"/>
      <c r="H16" s="12" t="s">
        <v>30</v>
      </c>
      <c r="I16" s="12"/>
      <c r="J16" s="12"/>
      <c r="K16" s="56" t="s">
        <v>52</v>
      </c>
      <c r="L16" s="15"/>
    </row>
    <row r="17" spans="1:17">
      <c r="A17" s="16" t="s">
        <v>5</v>
      </c>
      <c r="B17" s="95" t="s">
        <v>6</v>
      </c>
      <c r="C17" s="17" t="s">
        <v>7</v>
      </c>
      <c r="D17" s="57" t="s">
        <v>53</v>
      </c>
      <c r="E17" s="58"/>
      <c r="F17" s="18"/>
      <c r="G17" s="18"/>
      <c r="H17" s="18"/>
      <c r="I17" s="19"/>
      <c r="J17" s="17" t="s">
        <v>9</v>
      </c>
      <c r="K17" s="20" t="s">
        <v>10</v>
      </c>
      <c r="L17" s="21" t="s">
        <v>11</v>
      </c>
    </row>
    <row r="18" spans="1:17" ht="14" thickBot="1">
      <c r="A18" s="84"/>
      <c r="B18" s="96"/>
      <c r="C18" s="52"/>
      <c r="D18" s="17" t="s">
        <v>12</v>
      </c>
      <c r="E18" s="17" t="s">
        <v>13</v>
      </c>
      <c r="F18" s="17" t="s">
        <v>14</v>
      </c>
      <c r="G18" s="17" t="s">
        <v>15</v>
      </c>
      <c r="H18" s="17" t="s">
        <v>16</v>
      </c>
      <c r="I18" s="17" t="s">
        <v>17</v>
      </c>
      <c r="J18" s="17" t="s">
        <v>18</v>
      </c>
      <c r="K18" s="85" t="s">
        <v>19</v>
      </c>
      <c r="L18" s="86"/>
    </row>
    <row r="19" spans="1:17" ht="20" customHeight="1">
      <c r="A19" s="125">
        <v>1</v>
      </c>
      <c r="B19" s="126" t="s">
        <v>103</v>
      </c>
      <c r="C19" s="127" t="s">
        <v>153</v>
      </c>
      <c r="D19" s="128">
        <v>1</v>
      </c>
      <c r="E19" s="129"/>
      <c r="F19" s="129"/>
      <c r="G19" s="129"/>
      <c r="H19" s="129">
        <v>2</v>
      </c>
      <c r="I19" s="129"/>
      <c r="J19" s="130">
        <f t="shared" ref="J19:J26" si="2">SUM(D19:I19)*15</f>
        <v>45</v>
      </c>
      <c r="K19" s="131">
        <v>4</v>
      </c>
      <c r="L19" s="132" t="s">
        <v>250</v>
      </c>
    </row>
    <row r="20" spans="1:17" ht="19.5" customHeight="1">
      <c r="A20" s="133">
        <v>2</v>
      </c>
      <c r="B20" s="101" t="s">
        <v>94</v>
      </c>
      <c r="C20" s="83" t="s">
        <v>154</v>
      </c>
      <c r="D20" s="62">
        <v>2</v>
      </c>
      <c r="E20" s="35">
        <v>2</v>
      </c>
      <c r="F20" s="35"/>
      <c r="G20" s="35"/>
      <c r="H20" s="35"/>
      <c r="I20" s="35"/>
      <c r="J20" s="59">
        <f t="shared" si="2"/>
        <v>60</v>
      </c>
      <c r="K20" s="24">
        <v>4</v>
      </c>
      <c r="L20" s="134" t="s">
        <v>83</v>
      </c>
    </row>
    <row r="21" spans="1:17" ht="20" customHeight="1">
      <c r="A21" s="135">
        <v>3</v>
      </c>
      <c r="B21" s="99" t="s">
        <v>47</v>
      </c>
      <c r="C21" s="83" t="s">
        <v>155</v>
      </c>
      <c r="D21" s="62">
        <v>2</v>
      </c>
      <c r="E21" s="35"/>
      <c r="F21" s="63"/>
      <c r="G21" s="27"/>
      <c r="H21" s="27">
        <v>2</v>
      </c>
      <c r="I21" s="69"/>
      <c r="J21" s="59">
        <f t="shared" si="2"/>
        <v>60</v>
      </c>
      <c r="K21" s="24">
        <v>4</v>
      </c>
      <c r="L21" s="136" t="s">
        <v>248</v>
      </c>
    </row>
    <row r="22" spans="1:17" ht="20" customHeight="1">
      <c r="A22" s="137">
        <v>4</v>
      </c>
      <c r="B22" s="99" t="s">
        <v>90</v>
      </c>
      <c r="C22" s="83" t="s">
        <v>227</v>
      </c>
      <c r="D22" s="62">
        <v>2</v>
      </c>
      <c r="E22" s="35"/>
      <c r="F22" s="63"/>
      <c r="G22" s="27"/>
      <c r="H22" s="27">
        <v>2</v>
      </c>
      <c r="I22" s="69"/>
      <c r="J22" s="59">
        <f t="shared" si="2"/>
        <v>60</v>
      </c>
      <c r="K22" s="24">
        <v>5</v>
      </c>
      <c r="L22" s="136" t="s">
        <v>80</v>
      </c>
    </row>
    <row r="23" spans="1:17" ht="20" customHeight="1">
      <c r="A23" s="138">
        <v>5</v>
      </c>
      <c r="B23" s="99" t="s">
        <v>89</v>
      </c>
      <c r="C23" s="83" t="s">
        <v>228</v>
      </c>
      <c r="D23" s="62">
        <v>1</v>
      </c>
      <c r="E23" s="35"/>
      <c r="F23" s="35"/>
      <c r="G23" s="35">
        <v>2</v>
      </c>
      <c r="H23" s="35"/>
      <c r="I23" s="35"/>
      <c r="J23" s="59">
        <f t="shared" si="2"/>
        <v>45</v>
      </c>
      <c r="K23" s="24">
        <v>5</v>
      </c>
      <c r="L23" s="139" t="s">
        <v>67</v>
      </c>
    </row>
    <row r="24" spans="1:17" ht="19.5" customHeight="1">
      <c r="A24" s="138">
        <v>6</v>
      </c>
      <c r="B24" s="99" t="s">
        <v>251</v>
      </c>
      <c r="C24" s="83" t="s">
        <v>229</v>
      </c>
      <c r="D24" s="62">
        <v>1</v>
      </c>
      <c r="E24" s="35"/>
      <c r="F24" s="35"/>
      <c r="G24" s="35"/>
      <c r="H24" s="35">
        <v>2</v>
      </c>
      <c r="I24" s="35"/>
      <c r="J24" s="59">
        <f t="shared" si="2"/>
        <v>45</v>
      </c>
      <c r="K24" s="50">
        <v>4</v>
      </c>
      <c r="L24" s="139" t="s">
        <v>67</v>
      </c>
    </row>
    <row r="25" spans="1:17" ht="20" customHeight="1">
      <c r="A25" s="138">
        <v>7</v>
      </c>
      <c r="B25" s="99" t="s">
        <v>92</v>
      </c>
      <c r="C25" s="83" t="s">
        <v>226</v>
      </c>
      <c r="D25" s="62">
        <v>2</v>
      </c>
      <c r="E25" s="35"/>
      <c r="F25" s="35"/>
      <c r="G25" s="35"/>
      <c r="H25" s="35"/>
      <c r="I25" s="35"/>
      <c r="J25" s="121">
        <f t="shared" si="2"/>
        <v>30</v>
      </c>
      <c r="K25" s="55">
        <v>2</v>
      </c>
      <c r="L25" s="139" t="s">
        <v>248</v>
      </c>
    </row>
    <row r="26" spans="1:17" ht="20" customHeight="1" thickBot="1">
      <c r="A26" s="140">
        <v>8</v>
      </c>
      <c r="B26" s="141" t="s">
        <v>74</v>
      </c>
      <c r="C26" s="142" t="s">
        <v>164</v>
      </c>
      <c r="D26" s="143">
        <v>2</v>
      </c>
      <c r="E26" s="144"/>
      <c r="F26" s="144"/>
      <c r="G26" s="144"/>
      <c r="H26" s="144"/>
      <c r="I26" s="144"/>
      <c r="J26" s="145">
        <f t="shared" si="2"/>
        <v>30</v>
      </c>
      <c r="K26" s="146">
        <v>2</v>
      </c>
      <c r="L26" s="147" t="s">
        <v>82</v>
      </c>
    </row>
    <row r="27" spans="1:17" ht="19.5" customHeight="1" thickBot="1">
      <c r="C27" s="122" t="s">
        <v>20</v>
      </c>
      <c r="D27" s="123">
        <f t="shared" ref="D27:K27" si="3">SUM(D19:D26)</f>
        <v>13</v>
      </c>
      <c r="E27" s="80">
        <f t="shared" si="3"/>
        <v>2</v>
      </c>
      <c r="F27" s="80">
        <f t="shared" si="3"/>
        <v>0</v>
      </c>
      <c r="G27" s="80">
        <f t="shared" si="3"/>
        <v>2</v>
      </c>
      <c r="H27" s="80">
        <f t="shared" si="3"/>
        <v>8</v>
      </c>
      <c r="I27" s="80">
        <f t="shared" si="3"/>
        <v>0</v>
      </c>
      <c r="J27" s="80">
        <f t="shared" si="3"/>
        <v>375</v>
      </c>
      <c r="K27" s="80">
        <f t="shared" si="3"/>
        <v>30</v>
      </c>
      <c r="L27" s="124"/>
    </row>
    <row r="28" spans="1:17" ht="20" customHeight="1" thickBot="1">
      <c r="M28" s="71"/>
      <c r="O28" s="71"/>
      <c r="Q28" s="71"/>
    </row>
    <row r="29" spans="1:17" ht="14" customHeight="1" thickBot="1">
      <c r="A29" s="148"/>
      <c r="B29" s="149"/>
      <c r="C29" s="64"/>
      <c r="D29" s="64"/>
      <c r="E29" s="64"/>
      <c r="F29" s="150" t="s">
        <v>3</v>
      </c>
      <c r="G29" s="64"/>
      <c r="H29" s="64" t="s">
        <v>31</v>
      </c>
      <c r="I29" s="64"/>
      <c r="J29" s="64"/>
      <c r="K29" s="65" t="s">
        <v>52</v>
      </c>
      <c r="L29" s="151"/>
    </row>
    <row r="30" spans="1:17">
      <c r="A30" s="154" t="s">
        <v>5</v>
      </c>
      <c r="B30" s="155" t="s">
        <v>6</v>
      </c>
      <c r="C30" s="156" t="s">
        <v>7</v>
      </c>
      <c r="D30" s="157" t="s">
        <v>53</v>
      </c>
      <c r="E30" s="158"/>
      <c r="F30" s="159"/>
      <c r="G30" s="159"/>
      <c r="H30" s="159"/>
      <c r="I30" s="160"/>
      <c r="J30" s="156" t="s">
        <v>9</v>
      </c>
      <c r="K30" s="161" t="s">
        <v>10</v>
      </c>
      <c r="L30" s="162" t="s">
        <v>11</v>
      </c>
    </row>
    <row r="31" spans="1:17" ht="14" thickBot="1">
      <c r="A31" s="163"/>
      <c r="B31" s="164"/>
      <c r="C31" s="123"/>
      <c r="D31" s="165" t="s">
        <v>12</v>
      </c>
      <c r="E31" s="61" t="s">
        <v>13</v>
      </c>
      <c r="F31" s="165" t="s">
        <v>14</v>
      </c>
      <c r="G31" s="165" t="s">
        <v>15</v>
      </c>
      <c r="H31" s="165" t="s">
        <v>16</v>
      </c>
      <c r="I31" s="165" t="s">
        <v>17</v>
      </c>
      <c r="J31" s="165" t="s">
        <v>18</v>
      </c>
      <c r="K31" s="166" t="s">
        <v>19</v>
      </c>
      <c r="L31" s="167"/>
    </row>
    <row r="32" spans="1:17" ht="19.5" customHeight="1">
      <c r="A32" s="87">
        <v>1</v>
      </c>
      <c r="B32" s="109" t="s">
        <v>223</v>
      </c>
      <c r="C32" s="152" t="s">
        <v>224</v>
      </c>
      <c r="D32" s="153">
        <v>2</v>
      </c>
      <c r="E32" s="60"/>
      <c r="F32" s="60"/>
      <c r="G32" s="60"/>
      <c r="H32" s="60"/>
      <c r="I32" s="60"/>
      <c r="J32" s="59">
        <f>SUM(D32:I32)*15</f>
        <v>30</v>
      </c>
      <c r="K32" s="88">
        <v>2</v>
      </c>
      <c r="L32" s="36" t="s">
        <v>67</v>
      </c>
    </row>
    <row r="33" spans="1:26" ht="20" customHeight="1">
      <c r="A33" s="25">
        <v>2</v>
      </c>
      <c r="B33" s="100" t="s">
        <v>86</v>
      </c>
      <c r="C33" s="83" t="s">
        <v>225</v>
      </c>
      <c r="D33" s="62">
        <v>1</v>
      </c>
      <c r="E33" s="35">
        <v>1</v>
      </c>
      <c r="F33" s="35"/>
      <c r="G33" s="35"/>
      <c r="H33" s="35">
        <v>2</v>
      </c>
      <c r="I33" s="35"/>
      <c r="J33" s="59">
        <f>SUM(D33:I33)*15</f>
        <v>60</v>
      </c>
      <c r="K33" s="24">
        <v>4</v>
      </c>
      <c r="L33" s="36" t="s">
        <v>250</v>
      </c>
      <c r="N33" s="40"/>
      <c r="O33" s="41"/>
      <c r="P33" s="42"/>
      <c r="Q33" s="41"/>
      <c r="R33" s="41"/>
      <c r="S33" s="41"/>
      <c r="T33" s="41"/>
      <c r="U33" s="41"/>
      <c r="V33" s="41"/>
      <c r="W33" s="42"/>
      <c r="X33" s="38"/>
      <c r="Y33" s="39"/>
      <c r="Z33" s="39"/>
    </row>
    <row r="34" spans="1:26" ht="20" customHeight="1">
      <c r="A34" s="25">
        <v>3</v>
      </c>
      <c r="B34" s="100" t="s">
        <v>33</v>
      </c>
      <c r="C34" s="83" t="s">
        <v>169</v>
      </c>
      <c r="D34" s="62">
        <v>1</v>
      </c>
      <c r="E34" s="35"/>
      <c r="F34" s="35"/>
      <c r="G34" s="35"/>
      <c r="H34" s="35"/>
      <c r="I34" s="35"/>
      <c r="J34" s="59">
        <f>SUM(D34:I34)*15</f>
        <v>15</v>
      </c>
      <c r="K34" s="24">
        <v>1</v>
      </c>
      <c r="L34" s="37" t="s">
        <v>83</v>
      </c>
    </row>
    <row r="35" spans="1:26" ht="20" customHeight="1">
      <c r="A35" s="31">
        <v>4</v>
      </c>
      <c r="B35" s="110" t="s">
        <v>75</v>
      </c>
      <c r="C35" s="83" t="s">
        <v>170</v>
      </c>
      <c r="D35" s="62"/>
      <c r="E35" s="35"/>
      <c r="F35" s="35"/>
      <c r="G35" s="35"/>
      <c r="H35" s="35"/>
      <c r="I35" s="35"/>
      <c r="J35" s="59">
        <f>SUM(D35:I35)*15</f>
        <v>0</v>
      </c>
      <c r="K35" s="77">
        <v>4</v>
      </c>
      <c r="L35" s="37"/>
    </row>
    <row r="36" spans="1:26" ht="20" customHeight="1">
      <c r="A36" s="25">
        <v>5</v>
      </c>
      <c r="B36" s="110" t="s">
        <v>32</v>
      </c>
      <c r="C36" s="83" t="s">
        <v>171</v>
      </c>
      <c r="D36" s="62"/>
      <c r="E36" s="35"/>
      <c r="F36" s="35"/>
      <c r="G36" s="35"/>
      <c r="H36" s="35"/>
      <c r="I36" s="35">
        <v>2</v>
      </c>
      <c r="J36" s="74">
        <f>SUM(D36:I36)*15</f>
        <v>30</v>
      </c>
      <c r="K36" s="24">
        <v>4</v>
      </c>
      <c r="L36" s="36"/>
    </row>
    <row r="37" spans="1:26" ht="20" customHeight="1" thickBot="1">
      <c r="A37" s="76">
        <v>6</v>
      </c>
      <c r="B37" s="28" t="s">
        <v>34</v>
      </c>
      <c r="C37" s="89" t="s">
        <v>172</v>
      </c>
      <c r="D37" s="90"/>
      <c r="E37" s="54"/>
      <c r="F37" s="54"/>
      <c r="G37" s="54"/>
      <c r="H37" s="54"/>
      <c r="I37" s="54"/>
      <c r="J37" s="54">
        <v>0</v>
      </c>
      <c r="K37" s="54">
        <v>15</v>
      </c>
      <c r="L37" s="75"/>
    </row>
    <row r="38" spans="1:26" ht="20" customHeight="1" thickBot="1">
      <c r="C38" s="29" t="s">
        <v>20</v>
      </c>
      <c r="D38" s="70">
        <f t="shared" ref="D38:K38" si="4">SUM(D32:D37)</f>
        <v>4</v>
      </c>
      <c r="E38" s="70">
        <f t="shared" si="4"/>
        <v>1</v>
      </c>
      <c r="F38" s="70">
        <f t="shared" si="4"/>
        <v>0</v>
      </c>
      <c r="G38" s="70">
        <f t="shared" si="4"/>
        <v>0</v>
      </c>
      <c r="H38" s="70">
        <f t="shared" si="4"/>
        <v>2</v>
      </c>
      <c r="I38" s="70">
        <f t="shared" si="4"/>
        <v>2</v>
      </c>
      <c r="J38" s="70">
        <f t="shared" si="4"/>
        <v>135</v>
      </c>
      <c r="K38" s="70">
        <f t="shared" si="4"/>
        <v>30</v>
      </c>
      <c r="L38" s="43"/>
      <c r="M38" s="71"/>
      <c r="O38" s="71"/>
      <c r="Q38" s="71"/>
    </row>
    <row r="40" spans="1:26" ht="20">
      <c r="A40" s="44"/>
      <c r="B40" s="111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26" s="2" customFormat="1" ht="20">
      <c r="A41" s="44" t="s">
        <v>104</v>
      </c>
      <c r="B41" s="51"/>
      <c r="C41"/>
      <c r="D41"/>
      <c r="E41"/>
      <c r="F41"/>
      <c r="G41"/>
      <c r="H41"/>
      <c r="I41"/>
      <c r="J41"/>
      <c r="K41"/>
      <c r="L41"/>
    </row>
    <row r="42" spans="1:26" ht="16">
      <c r="A42" s="3" t="s">
        <v>97</v>
      </c>
      <c r="B42" s="112"/>
      <c r="C42" s="3"/>
      <c r="D42" s="3"/>
      <c r="E42" s="3"/>
      <c r="F42" s="3"/>
      <c r="G42" s="3"/>
      <c r="H42" s="3"/>
      <c r="I42" s="3"/>
      <c r="J42" s="3"/>
      <c r="K42" s="45"/>
      <c r="L42" s="45"/>
      <c r="N42" s="73"/>
    </row>
    <row r="43" spans="1:26" s="45" customFormat="1" ht="16">
      <c r="A43" s="3" t="s">
        <v>35</v>
      </c>
      <c r="B43" s="112"/>
      <c r="C43" s="3"/>
      <c r="D43" s="3"/>
      <c r="E43" s="3"/>
      <c r="F43" s="3"/>
      <c r="G43" s="3"/>
      <c r="H43" s="3"/>
      <c r="I43" s="3"/>
      <c r="J43" s="3"/>
      <c r="K43"/>
      <c r="L43"/>
    </row>
    <row r="44" spans="1:26">
      <c r="A44" s="34" t="s">
        <v>105</v>
      </c>
    </row>
    <row r="45" spans="1:26" ht="16">
      <c r="A45" s="3"/>
    </row>
    <row r="46" spans="1:26">
      <c r="A46" s="34"/>
    </row>
    <row r="47" spans="1:26" ht="23">
      <c r="A47" s="6" t="s">
        <v>76</v>
      </c>
      <c r="B47" s="113"/>
      <c r="C47" s="9"/>
      <c r="D47" s="9"/>
      <c r="E47" s="9"/>
      <c r="F47" s="9"/>
      <c r="G47" s="9"/>
      <c r="H47" s="9"/>
      <c r="I47" s="9"/>
      <c r="J47" s="46"/>
      <c r="K47" s="46"/>
      <c r="L47" s="47">
        <f>'Sem I _ IV '!J24+'Sem I _ IV '!J38+'Sem I _ IV '!J52+'Sem I _ IV '!J65+J14+J27+J38</f>
        <v>2475</v>
      </c>
    </row>
    <row r="48" spans="1:26" s="9" customFormat="1" ht="18">
      <c r="A48" s="6"/>
      <c r="B48" s="113"/>
      <c r="L48" s="6"/>
    </row>
    <row r="49" spans="1:13" s="9" customFormat="1" ht="18">
      <c r="A49"/>
      <c r="B49" s="114" t="s">
        <v>36</v>
      </c>
      <c r="C49" s="6">
        <f>('Sem I _ IV '!D24+'Sem I _ IV '!D38+'Sem I _ IV '!D52+'Sem I _ IV '!D65+'Sem V _ VII'!D14+'Sem V _ VII'!D27+'Sem V _ VII'!D38)*15</f>
        <v>1125</v>
      </c>
      <c r="D49"/>
      <c r="E49"/>
      <c r="F49"/>
      <c r="G49"/>
      <c r="H49"/>
      <c r="I49"/>
      <c r="J49"/>
      <c r="K49"/>
      <c r="L49"/>
    </row>
    <row r="50" spans="1:13" ht="16">
      <c r="B50" s="114" t="s">
        <v>37</v>
      </c>
      <c r="C50" s="48">
        <f>100*(C49/L47)</f>
        <v>45.454545454545453</v>
      </c>
      <c r="D50" s="3" t="s">
        <v>38</v>
      </c>
      <c r="G50" s="48"/>
      <c r="M50" s="3"/>
    </row>
    <row r="51" spans="1:13" ht="18">
      <c r="B51" s="114"/>
      <c r="C51" s="46"/>
    </row>
    <row r="52" spans="1:13" ht="16">
      <c r="A52" s="211" t="s">
        <v>252</v>
      </c>
      <c r="B52" s="212"/>
      <c r="C52" s="3">
        <f>'Sem I _ IV '!K64+'Sem V _ VII'!K10+'Sem V _ VII'!K11+'Sem V _ VII'!K12+'Sem V _ VII'!K13+'Sem V _ VII'!K22+'Sem V _ VII'!K23+'Sem V _ VII'!K24+'Sem V _ VII'!K25+'Sem V _ VII'!K32+'Sem V _ VII'!K33+'Sem V _ VII'!K35+'Sem V _ VII'!K36+'Sem V _ VII'!K37</f>
        <v>65</v>
      </c>
      <c r="D52" s="105"/>
      <c r="E52" s="105"/>
      <c r="F52" s="105"/>
      <c r="G52" s="105"/>
    </row>
    <row r="53" spans="1:13" ht="16">
      <c r="A53" s="106"/>
      <c r="B53" s="114" t="s">
        <v>77</v>
      </c>
      <c r="C53" s="107">
        <f>(C52/210)</f>
        <v>0.30952380952380953</v>
      </c>
      <c r="D53" s="3" t="s">
        <v>186</v>
      </c>
      <c r="E53" s="105"/>
      <c r="F53" s="105"/>
      <c r="G53" s="105"/>
    </row>
    <row r="54" spans="1:13">
      <c r="A54" s="106"/>
      <c r="B54" s="115"/>
      <c r="C54" s="106"/>
      <c r="D54" s="106"/>
      <c r="E54" s="105"/>
      <c r="F54" s="105"/>
      <c r="G54" s="105"/>
    </row>
    <row r="57" spans="1:13" ht="20" customHeight="1">
      <c r="B57" s="34" t="s">
        <v>87</v>
      </c>
    </row>
    <row r="58" spans="1:13" s="105" customFormat="1" ht="18.75" customHeight="1">
      <c r="B58" s="116" t="s">
        <v>187</v>
      </c>
      <c r="C58" s="117" t="s">
        <v>140</v>
      </c>
      <c r="D58" s="118" t="s">
        <v>212</v>
      </c>
    </row>
    <row r="59" spans="1:13" s="105" customFormat="1" ht="13.5" customHeight="1">
      <c r="B59" s="116"/>
      <c r="C59" s="117" t="s">
        <v>141</v>
      </c>
      <c r="D59" s="118" t="s">
        <v>213</v>
      </c>
    </row>
    <row r="60" spans="1:13" s="105" customFormat="1" ht="22.5" customHeight="1">
      <c r="B60" s="116" t="s">
        <v>188</v>
      </c>
      <c r="C60" s="117" t="s">
        <v>145</v>
      </c>
      <c r="D60" s="119" t="s">
        <v>203</v>
      </c>
    </row>
    <row r="61" spans="1:13" s="105" customFormat="1" ht="12.75" customHeight="1">
      <c r="B61" s="116"/>
      <c r="C61" s="117" t="s">
        <v>146</v>
      </c>
      <c r="D61" s="119" t="s">
        <v>197</v>
      </c>
    </row>
    <row r="62" spans="1:13" s="105" customFormat="1" ht="28.5" customHeight="1">
      <c r="B62" s="116" t="s">
        <v>189</v>
      </c>
      <c r="C62" s="117" t="s">
        <v>147</v>
      </c>
      <c r="D62" s="120" t="s">
        <v>198</v>
      </c>
    </row>
    <row r="63" spans="1:13" s="105" customFormat="1" ht="11.25" customHeight="1">
      <c r="B63" s="116"/>
      <c r="C63" s="117" t="s">
        <v>148</v>
      </c>
      <c r="D63" s="120" t="s">
        <v>199</v>
      </c>
    </row>
    <row r="64" spans="1:13" s="105" customFormat="1" ht="22.5" customHeight="1">
      <c r="B64" s="116" t="s">
        <v>190</v>
      </c>
      <c r="C64" s="117" t="s">
        <v>149</v>
      </c>
      <c r="D64" s="120" t="s">
        <v>200</v>
      </c>
    </row>
    <row r="65" spans="2:4" s="105" customFormat="1" ht="13.5" customHeight="1">
      <c r="B65" s="116"/>
      <c r="C65" s="117" t="s">
        <v>150</v>
      </c>
      <c r="D65" s="120" t="s">
        <v>201</v>
      </c>
    </row>
    <row r="66" spans="2:4" s="105" customFormat="1" ht="23.25" customHeight="1">
      <c r="B66" s="116" t="s">
        <v>191</v>
      </c>
      <c r="C66" s="117" t="s">
        <v>151</v>
      </c>
      <c r="D66" s="120" t="s">
        <v>202</v>
      </c>
    </row>
    <row r="67" spans="2:4" s="105" customFormat="1" ht="13.5" customHeight="1">
      <c r="B67" s="116"/>
      <c r="C67" s="117" t="s">
        <v>152</v>
      </c>
      <c r="D67" s="119" t="s">
        <v>204</v>
      </c>
    </row>
    <row r="68" spans="2:4" s="105" customFormat="1" ht="24" customHeight="1">
      <c r="B68" s="116" t="s">
        <v>192</v>
      </c>
      <c r="C68" s="117" t="s">
        <v>156</v>
      </c>
      <c r="D68" s="120" t="s">
        <v>211</v>
      </c>
    </row>
    <row r="69" spans="2:4" s="105" customFormat="1" ht="13.5" customHeight="1">
      <c r="B69" s="116"/>
      <c r="C69" s="117" t="s">
        <v>157</v>
      </c>
      <c r="D69" s="120" t="s">
        <v>205</v>
      </c>
    </row>
    <row r="70" spans="2:4" s="105" customFormat="1" ht="27" customHeight="1">
      <c r="B70" s="116" t="s">
        <v>193</v>
      </c>
      <c r="C70" s="117" t="s">
        <v>158</v>
      </c>
      <c r="D70" s="120" t="s">
        <v>206</v>
      </c>
    </row>
    <row r="71" spans="2:4" s="105" customFormat="1" ht="14.25" customHeight="1">
      <c r="B71" s="116"/>
      <c r="C71" s="117" t="s">
        <v>159</v>
      </c>
      <c r="D71" s="120" t="s">
        <v>207</v>
      </c>
    </row>
    <row r="72" spans="2:4" s="105" customFormat="1" ht="25.5" customHeight="1">
      <c r="B72" s="116" t="s">
        <v>215</v>
      </c>
      <c r="C72" s="117" t="s">
        <v>160</v>
      </c>
      <c r="D72" s="119" t="s">
        <v>208</v>
      </c>
    </row>
    <row r="73" spans="2:4" s="105" customFormat="1" ht="15" customHeight="1">
      <c r="B73" s="116" t="s">
        <v>216</v>
      </c>
      <c r="C73" s="117" t="s">
        <v>161</v>
      </c>
      <c r="D73" s="119" t="s">
        <v>214</v>
      </c>
    </row>
    <row r="74" spans="2:4" s="105" customFormat="1" ht="26.25" customHeight="1">
      <c r="B74" s="116" t="s">
        <v>194</v>
      </c>
      <c r="C74" s="117" t="s">
        <v>162</v>
      </c>
      <c r="D74" s="119" t="s">
        <v>217</v>
      </c>
    </row>
    <row r="75" spans="2:4" s="105" customFormat="1" ht="12.75" customHeight="1">
      <c r="B75" s="116" t="s">
        <v>216</v>
      </c>
      <c r="C75" s="117" t="s">
        <v>163</v>
      </c>
      <c r="D75" s="119" t="s">
        <v>218</v>
      </c>
    </row>
    <row r="76" spans="2:4" s="105" customFormat="1" ht="24" customHeight="1">
      <c r="B76" s="116" t="s">
        <v>195</v>
      </c>
      <c r="C76" s="117" t="s">
        <v>165</v>
      </c>
      <c r="D76" s="120" t="s">
        <v>210</v>
      </c>
    </row>
    <row r="77" spans="2:4" s="105" customFormat="1" ht="13.5" customHeight="1">
      <c r="B77" s="116"/>
      <c r="C77" s="117" t="s">
        <v>166</v>
      </c>
      <c r="D77" s="120" t="s">
        <v>209</v>
      </c>
    </row>
    <row r="78" spans="2:4" s="105" customFormat="1" ht="25.5" customHeight="1">
      <c r="B78" s="116" t="s">
        <v>196</v>
      </c>
      <c r="C78" s="117" t="s">
        <v>167</v>
      </c>
      <c r="D78" s="120" t="s">
        <v>219</v>
      </c>
    </row>
    <row r="79" spans="2:4" s="105" customFormat="1" ht="13.5" customHeight="1">
      <c r="B79" s="118"/>
      <c r="C79" s="117" t="s">
        <v>168</v>
      </c>
      <c r="D79" s="120" t="s">
        <v>220</v>
      </c>
    </row>
    <row r="80" spans="2:4">
      <c r="D80" s="39"/>
    </row>
    <row r="81" spans="4:4">
      <c r="D81" s="39"/>
    </row>
  </sheetData>
  <phoneticPr fontId="0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55" firstPageNumber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showGridLines="0" workbookViewId="0">
      <selection activeCell="B24" sqref="B24:I27"/>
    </sheetView>
  </sheetViews>
  <sheetFormatPr baseColWidth="10" defaultRowHeight="13"/>
  <cols>
    <col min="1" max="256" width="8.83203125" customWidth="1"/>
  </cols>
  <sheetData>
    <row r="1" spans="1:8">
      <c r="A1" s="45"/>
      <c r="B1" s="45"/>
      <c r="C1" s="45"/>
      <c r="D1" s="1"/>
      <c r="E1" s="1" t="s">
        <v>254</v>
      </c>
      <c r="F1" s="45"/>
      <c r="G1" s="45"/>
      <c r="H1" s="45"/>
    </row>
    <row r="2" spans="1:8">
      <c r="A2" s="49" t="s">
        <v>175</v>
      </c>
      <c r="B2" s="45"/>
      <c r="C2" s="45"/>
      <c r="D2" s="45"/>
      <c r="E2" s="45"/>
      <c r="F2" s="45"/>
      <c r="G2" s="45"/>
      <c r="H2" s="45"/>
    </row>
    <row r="3" spans="1:8">
      <c r="A3" s="45"/>
      <c r="B3" s="45"/>
      <c r="C3" s="45"/>
      <c r="D3" s="45"/>
      <c r="E3" s="45"/>
      <c r="F3" s="45"/>
      <c r="G3" s="45"/>
      <c r="H3" s="45"/>
    </row>
    <row r="4" spans="1:8">
      <c r="A4" s="207">
        <v>1</v>
      </c>
      <c r="B4" s="51" t="s">
        <v>80</v>
      </c>
      <c r="C4" t="s">
        <v>176</v>
      </c>
      <c r="D4" s="45"/>
      <c r="E4" s="45"/>
      <c r="F4" s="33"/>
      <c r="H4" s="45"/>
    </row>
    <row r="5" spans="1:8">
      <c r="A5" s="207">
        <v>2</v>
      </c>
      <c r="B5" s="51" t="s">
        <v>177</v>
      </c>
      <c r="C5" t="s">
        <v>178</v>
      </c>
      <c r="D5" s="45"/>
      <c r="E5" s="45"/>
      <c r="F5" s="33"/>
      <c r="H5" s="45"/>
    </row>
    <row r="6" spans="1:8" ht="14.25" customHeight="1">
      <c r="A6" s="207">
        <v>3</v>
      </c>
      <c r="B6" s="51" t="s">
        <v>79</v>
      </c>
      <c r="C6" t="s">
        <v>179</v>
      </c>
      <c r="D6" s="45"/>
      <c r="E6" s="45"/>
      <c r="F6" s="33"/>
      <c r="H6" s="45"/>
    </row>
    <row r="7" spans="1:8">
      <c r="A7" s="207">
        <v>4</v>
      </c>
      <c r="B7" s="51" t="s">
        <v>230</v>
      </c>
      <c r="C7" s="51" t="s">
        <v>231</v>
      </c>
      <c r="D7" s="205"/>
      <c r="E7" s="205"/>
      <c r="F7" s="206"/>
    </row>
    <row r="8" spans="1:8">
      <c r="A8" s="207">
        <v>5</v>
      </c>
      <c r="B8" s="51" t="s">
        <v>83</v>
      </c>
      <c r="C8" t="s">
        <v>180</v>
      </c>
      <c r="D8" s="45"/>
      <c r="E8" s="45"/>
      <c r="F8" s="45"/>
      <c r="G8" s="45"/>
      <c r="H8" s="45"/>
    </row>
    <row r="9" spans="1:8">
      <c r="A9" s="207">
        <v>6</v>
      </c>
      <c r="B9" s="51" t="s">
        <v>67</v>
      </c>
      <c r="C9" t="s">
        <v>181</v>
      </c>
      <c r="D9" s="45"/>
      <c r="E9" s="45"/>
      <c r="F9" s="45"/>
      <c r="G9" s="45"/>
      <c r="H9" s="45"/>
    </row>
    <row r="10" spans="1:8">
      <c r="A10" s="207">
        <v>7</v>
      </c>
      <c r="B10" s="51" t="s">
        <v>82</v>
      </c>
      <c r="C10" t="s">
        <v>182</v>
      </c>
      <c r="D10" s="45"/>
      <c r="E10" s="45"/>
      <c r="F10" s="45"/>
      <c r="G10" s="45"/>
      <c r="H10" s="45"/>
    </row>
    <row r="11" spans="1:8">
      <c r="A11" s="207">
        <v>8</v>
      </c>
      <c r="B11" s="51" t="s">
        <v>85</v>
      </c>
      <c r="C11" t="s">
        <v>183</v>
      </c>
      <c r="D11" s="45"/>
      <c r="E11" s="45"/>
      <c r="F11" s="45"/>
      <c r="G11" s="45"/>
      <c r="H11" s="45"/>
    </row>
    <row r="12" spans="1:8">
      <c r="A12" s="207">
        <v>9</v>
      </c>
      <c r="B12" s="51" t="s">
        <v>248</v>
      </c>
      <c r="C12" s="51" t="s">
        <v>249</v>
      </c>
      <c r="D12" s="205"/>
      <c r="E12" s="205"/>
      <c r="F12" s="45"/>
      <c r="G12" s="45"/>
      <c r="H12" s="45"/>
    </row>
    <row r="13" spans="1:8">
      <c r="A13" s="207"/>
      <c r="B13" s="51"/>
      <c r="C13" s="51"/>
      <c r="D13" s="205"/>
      <c r="E13" s="205"/>
      <c r="F13" s="205"/>
      <c r="G13" s="45"/>
      <c r="H13" s="45"/>
    </row>
    <row r="14" spans="1:8">
      <c r="A14" s="207"/>
      <c r="B14" s="51"/>
      <c r="C14" s="51"/>
      <c r="D14" s="205"/>
      <c r="E14" s="205"/>
      <c r="F14" s="205"/>
      <c r="G14" s="45"/>
      <c r="H14" s="45"/>
    </row>
    <row r="15" spans="1:8">
      <c r="A15" s="207">
        <v>10</v>
      </c>
      <c r="B15" s="51" t="s">
        <v>232</v>
      </c>
      <c r="C15" s="45" t="s">
        <v>233</v>
      </c>
      <c r="D15" s="45"/>
      <c r="E15" s="45"/>
      <c r="F15" s="45"/>
      <c r="G15" s="45"/>
      <c r="H15" s="45"/>
    </row>
    <row r="16" spans="1:8">
      <c r="A16" s="207">
        <v>11</v>
      </c>
      <c r="B16" s="51" t="s">
        <v>234</v>
      </c>
      <c r="C16" s="51" t="s">
        <v>235</v>
      </c>
      <c r="D16" s="205"/>
      <c r="F16" s="45"/>
      <c r="G16" s="45"/>
      <c r="H16" s="45"/>
    </row>
    <row r="17" spans="1:9">
      <c r="A17" s="207">
        <v>12</v>
      </c>
      <c r="B17" s="51" t="s">
        <v>65</v>
      </c>
      <c r="C17" t="s">
        <v>184</v>
      </c>
      <c r="D17" s="45"/>
      <c r="E17" s="34"/>
      <c r="F17" s="45"/>
      <c r="G17" s="45"/>
      <c r="H17" s="45"/>
    </row>
    <row r="18" spans="1:9">
      <c r="A18" s="207">
        <v>13</v>
      </c>
      <c r="B18" s="51" t="s">
        <v>236</v>
      </c>
      <c r="C18" s="51" t="s">
        <v>237</v>
      </c>
      <c r="D18" s="205"/>
      <c r="E18" s="205"/>
      <c r="F18" s="205"/>
      <c r="H18" s="45"/>
    </row>
    <row r="19" spans="1:9">
      <c r="A19" s="207">
        <v>14</v>
      </c>
      <c r="B19" s="51" t="s">
        <v>81</v>
      </c>
      <c r="C19" t="s">
        <v>185</v>
      </c>
      <c r="D19" s="45"/>
      <c r="E19" s="34"/>
      <c r="F19" s="45"/>
      <c r="G19" s="45"/>
      <c r="H19" s="45"/>
    </row>
    <row r="20" spans="1:9">
      <c r="A20" s="207">
        <v>15</v>
      </c>
      <c r="B20" s="51" t="s">
        <v>238</v>
      </c>
      <c r="C20" t="s">
        <v>239</v>
      </c>
      <c r="D20" s="45"/>
      <c r="E20" s="45"/>
      <c r="F20" s="45"/>
      <c r="G20" s="45"/>
    </row>
    <row r="21" spans="1:9" s="51" customFormat="1">
      <c r="A21" s="207"/>
    </row>
    <row r="22" spans="1:9" s="51" customFormat="1">
      <c r="A22" s="208"/>
      <c r="B22" s="205"/>
      <c r="C22" s="205"/>
      <c r="D22" s="205"/>
      <c r="E22" s="205"/>
      <c r="F22" s="205"/>
      <c r="G22" s="205"/>
      <c r="H22" s="205"/>
    </row>
    <row r="23" spans="1:9" s="51" customFormat="1">
      <c r="B23" s="205"/>
      <c r="C23" s="205"/>
      <c r="D23" s="205"/>
      <c r="E23" s="205"/>
      <c r="F23" s="205"/>
      <c r="G23" s="205"/>
      <c r="H23" s="205"/>
    </row>
    <row r="24" spans="1:9" ht="16">
      <c r="A24" s="33"/>
      <c r="B24" s="215" t="s">
        <v>257</v>
      </c>
      <c r="C24" s="214"/>
      <c r="D24" s="215"/>
      <c r="E24" s="216"/>
      <c r="F24" s="215"/>
      <c r="G24" s="215"/>
      <c r="H24" s="215"/>
      <c r="I24" s="215"/>
    </row>
    <row r="25" spans="1:9" ht="18">
      <c r="A25" s="33"/>
      <c r="B25" s="215"/>
      <c r="C25" s="217"/>
      <c r="D25" s="215"/>
      <c r="E25" s="216"/>
      <c r="F25" s="215"/>
      <c r="G25" s="215"/>
      <c r="H25" s="215"/>
      <c r="I25" s="215"/>
    </row>
    <row r="26" spans="1:9">
      <c r="A26" s="33"/>
      <c r="B26" s="215"/>
      <c r="C26" s="218"/>
      <c r="D26" s="215"/>
      <c r="E26" s="216" t="s">
        <v>258</v>
      </c>
      <c r="F26" s="216"/>
      <c r="G26" s="216"/>
      <c r="H26" s="216"/>
      <c r="I26" s="215"/>
    </row>
    <row r="27" spans="1:9">
      <c r="A27" s="33"/>
      <c r="B27" s="215"/>
      <c r="C27" s="219"/>
      <c r="D27" s="215"/>
      <c r="E27" s="216" t="s">
        <v>259</v>
      </c>
      <c r="F27" s="216"/>
      <c r="G27" s="216"/>
      <c r="H27" s="216"/>
      <c r="I27" s="215"/>
    </row>
    <row r="28" spans="1:9">
      <c r="A28" s="33"/>
      <c r="B28" s="45"/>
      <c r="C28" s="45"/>
      <c r="D28" s="45"/>
      <c r="E28" s="45"/>
      <c r="F28" s="45"/>
      <c r="G28" s="45"/>
      <c r="H28" s="45"/>
    </row>
    <row r="29" spans="1:9">
      <c r="A29" s="33"/>
      <c r="B29" s="45"/>
      <c r="C29" s="45"/>
      <c r="D29" s="45"/>
      <c r="E29" s="45"/>
      <c r="F29" s="45"/>
      <c r="G29" s="45"/>
      <c r="H29" s="45"/>
    </row>
    <row r="30" spans="1:9">
      <c r="A30" s="33"/>
      <c r="B30" s="45"/>
      <c r="C30" s="45"/>
      <c r="D30" s="45"/>
      <c r="E30" s="45"/>
      <c r="F30" s="45"/>
      <c r="G30" s="45"/>
      <c r="H30" s="45"/>
    </row>
    <row r="31" spans="1:9">
      <c r="A31" s="33"/>
      <c r="B31" s="45"/>
      <c r="C31" s="45"/>
      <c r="D31" s="45"/>
      <c r="E31" s="45"/>
      <c r="F31" s="45"/>
      <c r="G31" s="45"/>
      <c r="H31" s="45"/>
    </row>
    <row r="32" spans="1:9">
      <c r="A32" s="33"/>
      <c r="B32" s="45"/>
      <c r="C32" s="45"/>
      <c r="D32" s="45"/>
      <c r="E32" s="45"/>
      <c r="F32" s="45"/>
      <c r="G32" s="45"/>
      <c r="H32" s="45"/>
    </row>
    <row r="33" spans="1:8">
      <c r="A33" s="33"/>
      <c r="B33" s="45"/>
      <c r="C33" s="45"/>
      <c r="D33" s="45"/>
      <c r="E33" s="45"/>
      <c r="F33" s="45"/>
      <c r="G33" s="45"/>
      <c r="H33" s="45"/>
    </row>
    <row r="34" spans="1:8">
      <c r="A34" s="33"/>
      <c r="B34" s="45"/>
      <c r="C34" s="45"/>
      <c r="D34" s="45"/>
      <c r="E34" s="45"/>
      <c r="F34" s="45"/>
      <c r="G34" s="45"/>
      <c r="H34" s="45"/>
    </row>
    <row r="35" spans="1:8">
      <c r="A35" s="33"/>
      <c r="B35" s="45"/>
      <c r="C35" s="45"/>
      <c r="D35" s="45"/>
      <c r="E35" s="45"/>
      <c r="F35" s="45"/>
      <c r="G35" s="45"/>
      <c r="H35" s="45"/>
    </row>
    <row r="36" spans="1:8">
      <c r="A36" s="33"/>
      <c r="B36" s="45"/>
      <c r="C36" s="45"/>
      <c r="D36" s="45"/>
      <c r="E36" s="45"/>
      <c r="F36" s="45"/>
      <c r="G36" s="45"/>
      <c r="H36" s="45"/>
    </row>
    <row r="37" spans="1:8">
      <c r="A37" s="33"/>
      <c r="B37" s="45"/>
      <c r="C37" s="45"/>
      <c r="D37" s="45"/>
      <c r="E37" s="45"/>
      <c r="F37" s="45"/>
      <c r="G37" s="45"/>
      <c r="H37" s="45"/>
    </row>
    <row r="38" spans="1:8">
      <c r="A38" s="33"/>
      <c r="B38" s="45"/>
      <c r="C38" s="45"/>
      <c r="D38" s="45"/>
      <c r="E38" s="45"/>
      <c r="F38" s="45"/>
      <c r="G38" s="45"/>
      <c r="H38" s="45"/>
    </row>
    <row r="39" spans="1:8">
      <c r="A39" s="33"/>
      <c r="B39" s="45"/>
      <c r="C39" s="45"/>
      <c r="D39" s="45"/>
      <c r="E39" s="45"/>
      <c r="F39" s="45"/>
      <c r="G39" s="45"/>
      <c r="H39" s="45"/>
    </row>
    <row r="40" spans="1:8">
      <c r="A40" s="33"/>
      <c r="B40" s="45"/>
      <c r="C40" s="45"/>
      <c r="D40" s="45"/>
      <c r="E40" s="45"/>
      <c r="F40" s="45"/>
      <c r="G40" s="45"/>
      <c r="H40" s="45"/>
    </row>
    <row r="41" spans="1:8">
      <c r="A41" s="33"/>
      <c r="B41" s="45"/>
      <c r="C41" s="45"/>
      <c r="D41" s="45"/>
      <c r="E41" s="45"/>
      <c r="F41" s="45"/>
      <c r="G41" s="45"/>
      <c r="H41" s="45"/>
    </row>
    <row r="42" spans="1:8">
      <c r="A42" s="33"/>
      <c r="B42" s="45"/>
      <c r="C42" s="45"/>
      <c r="D42" s="45"/>
      <c r="E42" s="45"/>
      <c r="F42" s="45"/>
      <c r="G42" s="45"/>
      <c r="H42" s="45"/>
    </row>
    <row r="43" spans="1:8">
      <c r="A43" s="33"/>
      <c r="B43" s="45"/>
      <c r="C43" s="45"/>
      <c r="D43" s="45"/>
      <c r="E43" s="45"/>
      <c r="F43" s="45"/>
      <c r="G43" s="45"/>
      <c r="H43" s="45"/>
    </row>
    <row r="44" spans="1:8">
      <c r="A44" s="45"/>
      <c r="B44" s="45"/>
      <c r="C44" s="45"/>
      <c r="D44" s="45"/>
      <c r="E44" s="45"/>
      <c r="F44" s="45"/>
      <c r="G44" s="45"/>
      <c r="H44" s="45"/>
    </row>
    <row r="45" spans="1:8">
      <c r="A45" s="34"/>
      <c r="B45" s="45"/>
      <c r="C45" s="45"/>
      <c r="D45" s="45"/>
      <c r="E45" s="45"/>
      <c r="F45" s="45"/>
      <c r="G45" s="45"/>
      <c r="H45" s="45"/>
    </row>
    <row r="46" spans="1:8">
      <c r="A46" s="45"/>
      <c r="B46" s="45"/>
      <c r="C46" s="45"/>
      <c r="D46" s="45"/>
      <c r="E46" s="45"/>
      <c r="F46" s="45"/>
      <c r="G46" s="45"/>
      <c r="H46" s="45"/>
    </row>
    <row r="47" spans="1:8">
      <c r="A47" s="45"/>
      <c r="B47" s="45"/>
      <c r="C47" s="45"/>
      <c r="D47" s="45"/>
      <c r="E47" s="45"/>
      <c r="F47" s="45"/>
      <c r="G47" s="45"/>
      <c r="H47" s="45"/>
    </row>
    <row r="48" spans="1:8">
      <c r="A48" s="45"/>
      <c r="B48" s="45"/>
      <c r="C48" s="45"/>
      <c r="D48" s="45"/>
      <c r="E48" s="45"/>
      <c r="F48" s="45"/>
      <c r="G48" s="45"/>
      <c r="H48" s="45"/>
    </row>
    <row r="49" spans="1:8">
      <c r="A49" s="45"/>
      <c r="B49" s="45"/>
      <c r="C49" s="45"/>
      <c r="D49" s="45"/>
      <c r="E49" s="45"/>
      <c r="F49" s="45"/>
      <c r="G49" s="45"/>
      <c r="H49" s="45"/>
    </row>
    <row r="50" spans="1:8">
      <c r="A50" s="45"/>
      <c r="B50" s="45"/>
      <c r="C50" s="45"/>
      <c r="D50" s="45"/>
      <c r="E50" s="45"/>
      <c r="F50" s="45"/>
      <c r="G50" s="45"/>
      <c r="H50" s="45"/>
    </row>
    <row r="51" spans="1:8">
      <c r="A51" s="45"/>
      <c r="B51" s="45"/>
      <c r="C51" s="45"/>
      <c r="D51" s="45"/>
      <c r="E51" s="34"/>
      <c r="F51" s="45"/>
      <c r="G51" s="45"/>
      <c r="H51" s="45"/>
    </row>
    <row r="52" spans="1:8">
      <c r="A52" s="45"/>
      <c r="B52" s="45"/>
      <c r="C52" s="45"/>
      <c r="D52" s="45"/>
      <c r="E52" s="45"/>
      <c r="F52" s="45"/>
      <c r="G52" s="45"/>
      <c r="H52" s="45"/>
    </row>
    <row r="53" spans="1:8">
      <c r="A53" s="45"/>
      <c r="B53" s="45"/>
      <c r="C53" s="45"/>
      <c r="D53" s="45"/>
      <c r="E53" s="45"/>
      <c r="F53" s="45"/>
      <c r="G53" s="45"/>
      <c r="H53" s="45"/>
    </row>
    <row r="54" spans="1:8">
      <c r="A54" s="45"/>
      <c r="B54" s="45"/>
      <c r="C54" s="45"/>
      <c r="D54" s="45"/>
      <c r="E54" s="45"/>
      <c r="F54" s="45"/>
      <c r="G54" s="45"/>
      <c r="H54" s="45"/>
    </row>
    <row r="55" spans="1:8">
      <c r="A55" s="45"/>
      <c r="B55" s="45"/>
      <c r="C55" s="45"/>
      <c r="D55" s="45"/>
      <c r="E55" s="45"/>
      <c r="F55" s="45"/>
      <c r="G55" s="45"/>
      <c r="H55" s="45"/>
    </row>
    <row r="56" spans="1:8">
      <c r="A56" s="45"/>
      <c r="B56" s="45"/>
      <c r="C56" s="45"/>
      <c r="D56" s="45"/>
      <c r="E56" s="45"/>
      <c r="F56" s="45"/>
      <c r="G56" s="45"/>
      <c r="H56" s="45"/>
    </row>
  </sheetData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Sem I _ IV </vt:lpstr>
      <vt:lpstr>Sem V _ VII</vt:lpstr>
      <vt:lpstr>uwagi</vt:lpstr>
      <vt:lpstr>'Sem I _ IV '!Obszar_wydruku</vt:lpstr>
      <vt:lpstr>'Sem V _ VII'!Obszar_wydruku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Użytkownik pakietu Microsoft Office</cp:lastModifiedBy>
  <cp:lastPrinted>2012-06-15T07:40:30Z</cp:lastPrinted>
  <dcterms:created xsi:type="dcterms:W3CDTF">2007-08-22T18:37:58Z</dcterms:created>
  <dcterms:modified xsi:type="dcterms:W3CDTF">2018-04-16T11:01:57Z</dcterms:modified>
</cp:coreProperties>
</file>