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82CBC425-0C62-4044-8DE0-DD491F28DA7D}" xr6:coauthVersionLast="32" xr6:coauthVersionMax="32" xr10:uidLastSave="{00000000-0000-0000-0000-000000000000}"/>
  <bookViews>
    <workbookView xWindow="14500" yWindow="460" windowWidth="14340" windowHeight="12760" tabRatio="603" activeTab="1"/>
  </bookViews>
  <sheets>
    <sheet name="IIst" sheetId="1" r:id="rId1"/>
    <sheet name="IInst" sheetId="2" r:id="rId2"/>
    <sheet name="Uwagi" sheetId="4" r:id="rId3"/>
  </sheets>
  <definedNames>
    <definedName name="Excel_BuiltIn_Print_Area_3">#REF!</definedName>
    <definedName name="_xlnm.Print_Area" localSheetId="1">IInst!$A$1:$M$65</definedName>
    <definedName name="_xlnm.Print_Area" localSheetId="0">IIst!$A$1:$L$66</definedName>
    <definedName name="_xlnm.Print_Area" localSheetId="2">Uwagi!$A$1:$C$45</definedName>
  </definedNames>
  <calcPr calcId="162913"/>
</workbook>
</file>

<file path=xl/calcChain.xml><?xml version="1.0" encoding="utf-8"?>
<calcChain xmlns="http://schemas.openxmlformats.org/spreadsheetml/2006/main">
  <c r="E41" i="2" l="1"/>
  <c r="F41" i="2"/>
  <c r="G41" i="2"/>
  <c r="H41" i="2"/>
  <c r="I41" i="2"/>
  <c r="E52" i="1"/>
  <c r="F52" i="1"/>
  <c r="G52" i="1"/>
  <c r="H52" i="1"/>
  <c r="I52" i="1"/>
  <c r="D52" i="1"/>
  <c r="C59" i="1"/>
  <c r="C62" i="1"/>
  <c r="C61" i="2"/>
  <c r="C62" i="2" s="1"/>
  <c r="J47" i="2"/>
  <c r="J52" i="2" s="1"/>
  <c r="J48" i="2"/>
  <c r="J49" i="2"/>
  <c r="J50" i="2"/>
  <c r="J51" i="2"/>
  <c r="J46" i="2"/>
  <c r="J32" i="2"/>
  <c r="J33" i="2"/>
  <c r="J34" i="2"/>
  <c r="J35" i="2"/>
  <c r="J36" i="2"/>
  <c r="J37" i="2"/>
  <c r="J38" i="2"/>
  <c r="J39" i="2"/>
  <c r="J40" i="2"/>
  <c r="J31" i="2"/>
  <c r="J41" i="2" s="1"/>
  <c r="J17" i="2"/>
  <c r="J18" i="2"/>
  <c r="J19" i="2"/>
  <c r="J20" i="2"/>
  <c r="J21" i="2"/>
  <c r="J22" i="2"/>
  <c r="J23" i="2"/>
  <c r="J24" i="2"/>
  <c r="J25" i="2"/>
  <c r="J16" i="2"/>
  <c r="J26" i="2" s="1"/>
  <c r="L56" i="2" s="1"/>
  <c r="C59" i="2" s="1"/>
  <c r="E26" i="1"/>
  <c r="F26" i="1"/>
  <c r="G26" i="1"/>
  <c r="H26" i="1"/>
  <c r="I26" i="1"/>
  <c r="K26" i="1"/>
  <c r="E41" i="1"/>
  <c r="F41" i="1"/>
  <c r="G41" i="1"/>
  <c r="H41" i="1"/>
  <c r="I41" i="1"/>
  <c r="K41" i="1"/>
  <c r="D41" i="1"/>
  <c r="J32" i="1"/>
  <c r="J33" i="1"/>
  <c r="J34" i="1"/>
  <c r="J35" i="1"/>
  <c r="J36" i="1"/>
  <c r="J37" i="1"/>
  <c r="J38" i="1"/>
  <c r="J39" i="1"/>
  <c r="J40" i="1"/>
  <c r="J17" i="1"/>
  <c r="K52" i="1"/>
  <c r="J24" i="1"/>
  <c r="J19" i="1"/>
  <c r="J20" i="1"/>
  <c r="J46" i="1"/>
  <c r="J22" i="1"/>
  <c r="J23" i="1"/>
  <c r="J25" i="1"/>
  <c r="C63" i="1"/>
  <c r="J47" i="1"/>
  <c r="J52" i="1" s="1"/>
  <c r="J48" i="1"/>
  <c r="J49" i="1"/>
  <c r="J50" i="1"/>
  <c r="J51" i="1"/>
  <c r="J21" i="1"/>
  <c r="D26" i="2"/>
  <c r="E26" i="2"/>
  <c r="F26" i="2"/>
  <c r="G26" i="2"/>
  <c r="H26" i="2"/>
  <c r="I26" i="2"/>
  <c r="K26" i="2"/>
  <c r="D41" i="2"/>
  <c r="C58" i="2"/>
  <c r="K41" i="2"/>
  <c r="D52" i="2"/>
  <c r="E52" i="2"/>
  <c r="F52" i="2"/>
  <c r="G52" i="2"/>
  <c r="H52" i="2"/>
  <c r="I52" i="2"/>
  <c r="K52" i="2"/>
  <c r="J16" i="1"/>
  <c r="J26" i="1" s="1"/>
  <c r="L57" i="1" s="1"/>
  <c r="D26" i="1"/>
  <c r="J18" i="1"/>
  <c r="J31" i="1"/>
  <c r="J41" i="1" s="1"/>
  <c r="C60" i="1" l="1"/>
</calcChain>
</file>

<file path=xl/sharedStrings.xml><?xml version="1.0" encoding="utf-8"?>
<sst xmlns="http://schemas.openxmlformats.org/spreadsheetml/2006/main" count="382" uniqueCount="195">
  <si>
    <t>Politechnika Białostocka</t>
  </si>
  <si>
    <t>Wydział Budownictwa i Inżynierii Środowiska</t>
  </si>
  <si>
    <t>PLAN  STUDIÓW  STACJONARNYCH II STOPNIA (MGR)</t>
  </si>
  <si>
    <t>kierunek: ARCHITEKTURA KRAJOBRAZU</t>
  </si>
  <si>
    <t>specjalność: PROJEKTOWANIE I URZĄDZANIE KRAJOBRAZU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</si>
  <si>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</si>
  <si>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</si>
  <si>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</si>
  <si>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</si>
  <si>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</si>
  <si>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</si>
  <si>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  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</si>
  <si>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</si>
  <si>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</si>
  <si>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</si>
  <si>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</si>
  <si>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</si>
  <si>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</si>
  <si>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</si>
  <si>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</si>
  <si>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</si>
  <si>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</si>
  <si>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</si>
  <si>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 xml:space="preserve">Historia i teoria kształtowania przestrzeni (E)  </t>
  </si>
  <si>
    <t>Planowanie przestrzenne (E)</t>
  </si>
  <si>
    <t>Inżynieria krajobrazu (E)</t>
  </si>
  <si>
    <t>KOiKŚ</t>
  </si>
  <si>
    <t xml:space="preserve">Monitoring środowiska </t>
  </si>
  <si>
    <t>SJO</t>
  </si>
  <si>
    <t>RAZEM</t>
  </si>
  <si>
    <t>II</t>
  </si>
  <si>
    <t>Kształtowanie krajobrazu miasta (E)</t>
  </si>
  <si>
    <t>Projektowanie i urządzanie zieleni przyulicznej</t>
  </si>
  <si>
    <t>Systemy Informacji Przestrzennej (E)</t>
  </si>
  <si>
    <t>Rośliny w środowisku miejskim (E)</t>
  </si>
  <si>
    <t>ZBSiB</t>
  </si>
  <si>
    <t>III</t>
  </si>
  <si>
    <t>Kształtowanie krajobrazu obszarów wiejskich (E)</t>
  </si>
  <si>
    <t>KSIŚ</t>
  </si>
  <si>
    <t>Seminarium dyplomowe</t>
  </si>
  <si>
    <t>Praca dyplomowa magisterska</t>
  </si>
  <si>
    <t>Łączna liczba godzin zajęć dydaktycznych na studiach magisterskich wynosi: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</si>
  <si>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</si>
  <si>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</si>
  <si>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</si>
  <si>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</si>
  <si>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</si>
  <si>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</si>
  <si>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PLAN  STUDIÓW  NIESTACJONARNYCH II STOPNIA (MGR)</t>
  </si>
  <si>
    <t>(10 zjazdów)</t>
  </si>
  <si>
    <t>Kształtowanie obszarów chronionych</t>
  </si>
  <si>
    <t xml:space="preserve">Jednostki: </t>
  </si>
  <si>
    <t>Katedra Ochrony i Kształtowania Środowiska</t>
  </si>
  <si>
    <t>Katedra Systemów Inżynierii Środowiska</t>
  </si>
  <si>
    <t>Katedra Technologii w Inżynierii i Ochronie Środowiska</t>
  </si>
  <si>
    <t>Studium Praktycznej Nauki Języków Obcych</t>
  </si>
  <si>
    <t>Zakład Biologii Sanitarnej i Biotechnologii</t>
  </si>
  <si>
    <t xml:space="preserve">Opracowania multimedialne </t>
  </si>
  <si>
    <t>Student kończący studia na II stopniu zobowiązany jest do :</t>
  </si>
  <si>
    <t xml:space="preserve">1) Odbycia praktyki dyplomowej w wymiarze 2 tygodni, zaliczenia praktyki (bez wstawiania oceny) dokonuje promotor </t>
  </si>
  <si>
    <t xml:space="preserve">Praktyka dyplomowa </t>
  </si>
  <si>
    <t>Język obcy</t>
  </si>
  <si>
    <t xml:space="preserve">Rekultywacja składowisk i terenów zdegradowanych </t>
  </si>
  <si>
    <t>KTwIiOŚ</t>
  </si>
  <si>
    <t>KTwIiOŚ/KSIŚ</t>
  </si>
  <si>
    <t xml:space="preserve">Kształtowanie obszarów chronionych, Projektowanie i urządzanie zieleni przyulicznej, Krajobraz kulturowy - ćwiczenia realizowane są w postaci ćwiczeń terenowych; </t>
  </si>
  <si>
    <t>Przedmioty obieralne:</t>
  </si>
  <si>
    <t>Krajobraz regionalny</t>
  </si>
  <si>
    <t>ZDAK</t>
  </si>
  <si>
    <t>Projektowanie i urządzanie terenów zielonych w zespołach mieszkaniowych</t>
  </si>
  <si>
    <t xml:space="preserve">Rekultywacja składowisk i terenów zdegradowanych / Restytucja krajobrazu - do wyboru  </t>
  </si>
  <si>
    <t>Projektowanie podmiejskich terenów rekreacyjno - wypoczynkowych</t>
  </si>
  <si>
    <t>Projektowanie fontann i zbiorników wodnych</t>
  </si>
  <si>
    <t>zatwierdzony przez Radę Wydziału w dniu 14.05.2014</t>
  </si>
  <si>
    <t>(obowiązuje studentów, którzy rozpoczęli studia w roku akad. 2014/2015)</t>
  </si>
  <si>
    <t>Projektowanie terenów zielonych na obszarach zurbanizowanych - park miejski</t>
  </si>
  <si>
    <t>Projektowanie terenów zielonych na obszarach zurbanizowanych - bulwary nadrzeczne</t>
  </si>
  <si>
    <t>Restytucja krajobrazu</t>
  </si>
  <si>
    <t>Projektowanie konserwatorskie obiektów arch. kraj. - rynek miejscowości gminnej (park wiejski)</t>
  </si>
  <si>
    <t xml:space="preserve">Projektowanie konserwatorskie obiektów arch. kraj. -  podworskie założenie parkowe </t>
  </si>
  <si>
    <t>Projektowanie terenów zielonych na obszarach zurbanizowanych - do wyboru A/B</t>
  </si>
  <si>
    <t>Inżynieria środowiska - do wyboru A/B</t>
  </si>
  <si>
    <t>Projektowanie konserwatorskie obiektów architektury krajobrazu - do wyboru A/B</t>
  </si>
  <si>
    <t>Projektowanie terenów sportowych</t>
  </si>
  <si>
    <t>AK 2101</t>
  </si>
  <si>
    <t>AK 2102</t>
  </si>
  <si>
    <t>AK 2111 A/B/C</t>
  </si>
  <si>
    <t>Język obcy - do wyboru A/B/C</t>
  </si>
  <si>
    <t>AK 2103</t>
  </si>
  <si>
    <t>AK 2105</t>
  </si>
  <si>
    <t>AK 2216</t>
  </si>
  <si>
    <t>AK 2212</t>
  </si>
  <si>
    <t>AK 2213</t>
  </si>
  <si>
    <t xml:space="preserve">AK 2218 </t>
  </si>
  <si>
    <t>AK 2326</t>
  </si>
  <si>
    <t>AK 2327</t>
  </si>
  <si>
    <t>AK 2328</t>
  </si>
  <si>
    <t>AK 2130</t>
  </si>
  <si>
    <t>AK 2131</t>
  </si>
  <si>
    <t>AK 2133</t>
  </si>
  <si>
    <t>AK 2237</t>
  </si>
  <si>
    <t>AK 2239</t>
  </si>
  <si>
    <t>AK 2340</t>
  </si>
  <si>
    <t>AK 2341</t>
  </si>
  <si>
    <t>AK 2342</t>
  </si>
  <si>
    <t>AK 2129 A/B</t>
  </si>
  <si>
    <t>AK 2132 A/B</t>
  </si>
  <si>
    <t>AK 2234 A/B</t>
  </si>
  <si>
    <t>AK 2235 A/B</t>
  </si>
  <si>
    <t>AK 2236 A/B</t>
  </si>
  <si>
    <t>AK 2238 A/B</t>
  </si>
  <si>
    <t>AX 2101</t>
  </si>
  <si>
    <t>AX 2103</t>
  </si>
  <si>
    <t>AX 2105</t>
  </si>
  <si>
    <t>AX 2102</t>
  </si>
  <si>
    <t>AX 2111 A/B/C</t>
  </si>
  <si>
    <t>AX 2216</t>
  </si>
  <si>
    <t>AX 2212</t>
  </si>
  <si>
    <t>AX 2213</t>
  </si>
  <si>
    <t xml:space="preserve">AX 2218 </t>
  </si>
  <si>
    <t>AX 2326</t>
  </si>
  <si>
    <t>AX 2327</t>
  </si>
  <si>
    <t>AX 2328</t>
  </si>
  <si>
    <t xml:space="preserve">- zajęcia realizowane jako ćwiczenia terenowe </t>
  </si>
  <si>
    <t>AX 2129 A/B</t>
  </si>
  <si>
    <t>AX 2130</t>
  </si>
  <si>
    <t>AX 2131</t>
  </si>
  <si>
    <t>AX 2132 A/B</t>
  </si>
  <si>
    <t>AX 2133</t>
  </si>
  <si>
    <t>AX 2234 A/B</t>
  </si>
  <si>
    <t>AX 2235 A/B</t>
  </si>
  <si>
    <t>Rekultywacja składowisk i terenów zdegradowanych / Restytucja krajobrazu - do wyboru  A/B</t>
  </si>
  <si>
    <t>AX 2236 A/B</t>
  </si>
  <si>
    <t>AX 2237</t>
  </si>
  <si>
    <t>AX 2238 A/B</t>
  </si>
  <si>
    <t>AX 2239</t>
  </si>
  <si>
    <t>AX 2340</t>
  </si>
  <si>
    <t>AX 2341</t>
  </si>
  <si>
    <t>AX 2342</t>
  </si>
  <si>
    <t>AX 2129 B</t>
  </si>
  <si>
    <t>AK 2129 A</t>
  </si>
  <si>
    <t>AX 2129 A</t>
  </si>
  <si>
    <t>AK 2129 B</t>
  </si>
  <si>
    <t>AK 2234 A</t>
  </si>
  <si>
    <t>AK 2234 B</t>
  </si>
  <si>
    <t>AX 2234 A</t>
  </si>
  <si>
    <t>AX 2234 B</t>
  </si>
  <si>
    <t>AK 2132 A</t>
  </si>
  <si>
    <t>AK 2132 B</t>
  </si>
  <si>
    <t>AX 2132 A</t>
  </si>
  <si>
    <t>AX 2132 B</t>
  </si>
  <si>
    <t>AK 2235 A</t>
  </si>
  <si>
    <t>AK 2235 B</t>
  </si>
  <si>
    <t>AX 2235 A</t>
  </si>
  <si>
    <t>AX 2235 B</t>
  </si>
  <si>
    <t>AK 2236 A</t>
  </si>
  <si>
    <t>AK 2236 B</t>
  </si>
  <si>
    <t>AX 2236 A</t>
  </si>
  <si>
    <t>AX 2236 B</t>
  </si>
  <si>
    <t>AK 2238 A</t>
  </si>
  <si>
    <t>AK 2238 B</t>
  </si>
  <si>
    <t>AX 2238 A</t>
  </si>
  <si>
    <t>AX 2238 B</t>
  </si>
  <si>
    <t xml:space="preserve">Inżynieria środowiska - Przydomowe oczyszczalnie ścieków </t>
  </si>
  <si>
    <t xml:space="preserve">Inżynieria środowiska - Małe oczyszczalnie ścieków </t>
  </si>
  <si>
    <t>X</t>
  </si>
  <si>
    <t>Projektowanie podmiejskich terenów rekreacyjno - wypoczynkowych (park leśny)</t>
  </si>
  <si>
    <t>HES I -  do wyboru A/B</t>
  </si>
  <si>
    <t xml:space="preserve">HES I A - Historia filozofii </t>
  </si>
  <si>
    <t>HES I B - Kulturoznawstwo</t>
  </si>
  <si>
    <t xml:space="preserve">HES II A - Semantyka ogrodów -  symbolika ogrodów </t>
  </si>
  <si>
    <t xml:space="preserve">HES II B - Semantyka ogrodów -  ogrody w literaturze i sztuce </t>
  </si>
  <si>
    <t>HES I - do wyboru A/B</t>
  </si>
  <si>
    <t>HES II - do wyboru A/B</t>
  </si>
  <si>
    <t>14.05.2014</t>
  </si>
  <si>
    <t>kierunek:</t>
  </si>
  <si>
    <t>ARCHITEKTURA KRAJOBRAZU</t>
  </si>
  <si>
    <t>strona 1/2</t>
  </si>
  <si>
    <t>strona 2/2</t>
  </si>
  <si>
    <t>st.stacjonarne</t>
  </si>
  <si>
    <t>st.niestacjonarne</t>
  </si>
  <si>
    <t>..........................................</t>
  </si>
  <si>
    <t>(pieczęć i podpis Dziekana)</t>
  </si>
  <si>
    <t>Wyjaśnienie oznaczeń :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</si>
  <si>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</si>
  <si>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</si>
  <si>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</si>
  <si>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</si>
  <si>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</si>
  <si>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</si>
  <si>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</si>
  <si>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ćwiczenia projektowe</t>
  </si>
  <si>
    <t>seminarium</t>
  </si>
  <si>
    <t xml:space="preserve">Plan studiów został zatwierdzony przez Radę Wydziału </t>
  </si>
  <si>
    <t>w dniu 14.05.2014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</si>
</sst>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38">
    <font>
      <sz val="10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8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name val="Arial CE"/>
      <family val="2"/>
      <charset val="238"/>
    </font>
    <font>
      <b/>
      <u/>
      <sz val="10"/>
      <name val="Arial"/>
      <family val="2"/>
      <charset val="238"/>
    </font>
    <font>
      <b/>
      <sz val="12"/>
      <name val="Arial CE"/>
      <charset val="238"/>
    </font>
    <font>
      <b/>
      <u/>
      <sz val="14"/>
      <name val="Arial CE"/>
      <family val="2"/>
      <charset val="238"/>
    </font>
    <font>
      <b/>
      <sz val="14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0" fillId="11" borderId="9" applyNumberFormat="0" applyAlignment="0" applyProtection="0"/>
  </cellStyleXfs>
  <cellXfs count="195">
    <xf numFmtId="0" fontId="0" fillId="0" borderId="0" xfId="0"/>
    <xf numFmtId="0" fontId="0" fillId="0" borderId="0" xfId="0" applyBorder="1"/>
    <xf numFmtId="0" fontId="26" fillId="0" borderId="0" xfId="0" applyFont="1"/>
    <xf numFmtId="0" fontId="0" fillId="12" borderId="10" xfId="0" applyFill="1" applyBorder="1"/>
    <xf numFmtId="0" fontId="0" fillId="12" borderId="11" xfId="0" applyFill="1" applyBorder="1"/>
    <xf numFmtId="0" fontId="0" fillId="12" borderId="12" xfId="0" applyFill="1" applyBorder="1"/>
    <xf numFmtId="0" fontId="0" fillId="12" borderId="13" xfId="0" applyFont="1" applyFill="1" applyBorder="1" applyAlignment="1">
      <alignment horizontal="center"/>
    </xf>
    <xf numFmtId="0" fontId="0" fillId="12" borderId="14" xfId="0" applyFont="1" applyFill="1" applyBorder="1" applyAlignment="1">
      <alignment horizontal="center"/>
    </xf>
    <xf numFmtId="0" fontId="0" fillId="12" borderId="0" xfId="0" applyFill="1"/>
    <xf numFmtId="172" fontId="14" fillId="12" borderId="0" xfId="0" applyNumberFormat="1" applyFont="1" applyFill="1" applyAlignment="1">
      <alignment horizontal="center"/>
    </xf>
    <xf numFmtId="0" fontId="15" fillId="12" borderId="0" xfId="0" applyFont="1" applyFill="1"/>
    <xf numFmtId="0" fontId="16" fillId="12" borderId="0" xfId="0" applyFont="1" applyFill="1"/>
    <xf numFmtId="0" fontId="17" fillId="12" borderId="0" xfId="0" applyFont="1" applyFill="1"/>
    <xf numFmtId="0" fontId="18" fillId="12" borderId="0" xfId="0" applyFont="1" applyFill="1" applyAlignment="1">
      <alignment horizontal="right"/>
    </xf>
    <xf numFmtId="0" fontId="18" fillId="12" borderId="0" xfId="0" applyFont="1" applyFill="1"/>
    <xf numFmtId="0" fontId="19" fillId="12" borderId="0" xfId="0" applyFont="1" applyFill="1"/>
    <xf numFmtId="0" fontId="20" fillId="12" borderId="0" xfId="0" applyFont="1" applyFill="1" applyAlignment="1">
      <alignment horizontal="center"/>
    </xf>
    <xf numFmtId="0" fontId="21" fillId="12" borderId="0" xfId="0" applyFont="1" applyFill="1"/>
    <xf numFmtId="0" fontId="16" fillId="12" borderId="0" xfId="0" applyFont="1" applyFill="1" applyAlignment="1"/>
    <xf numFmtId="0" fontId="14" fillId="12" borderId="12" xfId="0" applyFont="1" applyFill="1" applyBorder="1"/>
    <xf numFmtId="0" fontId="14" fillId="12" borderId="12" xfId="0" applyFont="1" applyFill="1" applyBorder="1" applyAlignment="1">
      <alignment horizontal="center"/>
    </xf>
    <xf numFmtId="0" fontId="0" fillId="12" borderId="15" xfId="0" applyFill="1" applyBorder="1"/>
    <xf numFmtId="0" fontId="0" fillId="12" borderId="16" xfId="0" applyFont="1" applyFill="1" applyBorder="1"/>
    <xf numFmtId="0" fontId="0" fillId="12" borderId="17" xfId="0" applyFill="1" applyBorder="1"/>
    <xf numFmtId="0" fontId="0" fillId="12" borderId="18" xfId="0" applyFont="1" applyFill="1" applyBorder="1" applyAlignment="1">
      <alignment horizontal="center"/>
    </xf>
    <xf numFmtId="0" fontId="0" fillId="12" borderId="19" xfId="0" applyFont="1" applyFill="1" applyBorder="1" applyAlignment="1">
      <alignment horizontal="center"/>
    </xf>
    <xf numFmtId="0" fontId="0" fillId="12" borderId="20" xfId="0" applyFill="1" applyBorder="1"/>
    <xf numFmtId="0" fontId="24" fillId="12" borderId="0" xfId="0" applyFont="1" applyFill="1"/>
    <xf numFmtId="0" fontId="22" fillId="12" borderId="0" xfId="0" applyFont="1" applyFill="1" applyBorder="1" applyAlignment="1">
      <alignment horizontal="left"/>
    </xf>
    <xf numFmtId="0" fontId="22" fillId="12" borderId="0" xfId="0" applyFont="1" applyFill="1" applyBorder="1" applyAlignment="1">
      <alignment horizontal="right"/>
    </xf>
    <xf numFmtId="0" fontId="22" fillId="12" borderId="0" xfId="0" applyFont="1" applyFill="1" applyBorder="1" applyAlignment="1">
      <alignment horizontal="center"/>
    </xf>
    <xf numFmtId="0" fontId="22" fillId="12" borderId="0" xfId="0" applyFont="1" applyFill="1" applyBorder="1" applyAlignment="1"/>
    <xf numFmtId="1" fontId="22" fillId="12" borderId="0" xfId="0" applyNumberFormat="1" applyFont="1" applyFill="1" applyBorder="1" applyAlignment="1">
      <alignment horizontal="center"/>
    </xf>
    <xf numFmtId="0" fontId="22" fillId="12" borderId="0" xfId="0" applyFont="1" applyFill="1" applyBorder="1" applyAlignment="1">
      <alignment horizontal="left" vertical="top"/>
    </xf>
    <xf numFmtId="0" fontId="22" fillId="12" borderId="0" xfId="0" applyFont="1" applyFill="1" applyBorder="1" applyAlignment="1">
      <alignment horizontal="right" vertical="top"/>
    </xf>
    <xf numFmtId="0" fontId="22" fillId="12" borderId="0" xfId="0" applyFont="1" applyFill="1" applyBorder="1" applyAlignment="1">
      <alignment horizontal="center" vertical="top"/>
    </xf>
    <xf numFmtId="0" fontId="22" fillId="12" borderId="0" xfId="0" applyFont="1" applyFill="1" applyBorder="1" applyAlignment="1">
      <alignment vertical="top"/>
    </xf>
    <xf numFmtId="1" fontId="22" fillId="12" borderId="0" xfId="0" applyNumberFormat="1" applyFont="1" applyFill="1" applyBorder="1" applyAlignment="1">
      <alignment horizontal="center" vertical="top"/>
    </xf>
    <xf numFmtId="0" fontId="0" fillId="12" borderId="0" xfId="0" applyFont="1" applyFill="1"/>
    <xf numFmtId="0" fontId="25" fillId="12" borderId="0" xfId="0" applyFont="1" applyFill="1" applyAlignment="1">
      <alignment horizontal="right"/>
    </xf>
    <xf numFmtId="0" fontId="25" fillId="12" borderId="0" xfId="0" applyFont="1" applyFill="1"/>
    <xf numFmtId="0" fontId="16" fillId="12" borderId="0" xfId="0" applyFont="1" applyFill="1" applyAlignment="1">
      <alignment horizontal="right"/>
    </xf>
    <xf numFmtId="174" fontId="16" fillId="12" borderId="0" xfId="0" applyNumberFormat="1" applyFont="1" applyFill="1"/>
    <xf numFmtId="0" fontId="18" fillId="12" borderId="0" xfId="0" applyFont="1" applyFill="1" applyAlignment="1"/>
    <xf numFmtId="0" fontId="14" fillId="12" borderId="0" xfId="0" applyFont="1" applyFill="1" applyAlignment="1"/>
    <xf numFmtId="0" fontId="0" fillId="12" borderId="0" xfId="0" applyFill="1" applyAlignment="1"/>
    <xf numFmtId="0" fontId="14" fillId="12" borderId="0" xfId="0" applyFont="1" applyFill="1"/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2" borderId="0" xfId="0" applyFont="1" applyFill="1" applyAlignment="1"/>
    <xf numFmtId="0" fontId="14" fillId="12" borderId="0" xfId="0" applyFont="1" applyFill="1" applyBorder="1" applyAlignment="1"/>
    <xf numFmtId="0" fontId="0" fillId="12" borderId="0" xfId="0" applyFill="1" applyBorder="1"/>
    <xf numFmtId="0" fontId="0" fillId="12" borderId="13" xfId="0" applyFill="1" applyBorder="1"/>
    <xf numFmtId="0" fontId="0" fillId="12" borderId="14" xfId="0" applyFill="1" applyBorder="1"/>
    <xf numFmtId="0" fontId="0" fillId="12" borderId="21" xfId="0" applyFont="1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22" fillId="12" borderId="0" xfId="0" quotePrefix="1" applyFont="1" applyFill="1" applyBorder="1" applyAlignment="1">
      <alignment vertical="center"/>
    </xf>
    <xf numFmtId="0" fontId="22" fillId="12" borderId="0" xfId="0" applyFont="1" applyFill="1" applyBorder="1"/>
    <xf numFmtId="0" fontId="28" fillId="12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2" fillId="0" borderId="0" xfId="0" applyFont="1" applyBorder="1" applyAlignment="1">
      <alignment horizontal="center"/>
    </xf>
    <xf numFmtId="0" fontId="31" fillId="0" borderId="0" xfId="0" applyFont="1" applyBorder="1"/>
    <xf numFmtId="0" fontId="27" fillId="0" borderId="22" xfId="0" applyFont="1" applyFill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27" fillId="0" borderId="23" xfId="0" applyFont="1" applyFill="1" applyBorder="1" applyAlignment="1">
      <alignment horizontal="center"/>
    </xf>
    <xf numFmtId="0" fontId="26" fillId="0" borderId="24" xfId="0" applyFont="1" applyFill="1" applyBorder="1" applyAlignment="1">
      <alignment wrapText="1"/>
    </xf>
    <xf numFmtId="0" fontId="0" fillId="12" borderId="25" xfId="0" applyFont="1" applyFill="1" applyBorder="1" applyAlignment="1">
      <alignment horizontal="center" vertical="center"/>
    </xf>
    <xf numFmtId="0" fontId="23" fillId="12" borderId="26" xfId="0" applyFont="1" applyFill="1" applyBorder="1" applyAlignment="1">
      <alignment horizontal="center" vertical="center"/>
    </xf>
    <xf numFmtId="0" fontId="0" fillId="12" borderId="22" xfId="0" applyFont="1" applyFill="1" applyBorder="1" applyAlignment="1">
      <alignment horizontal="center" vertical="center"/>
    </xf>
    <xf numFmtId="2" fontId="22" fillId="12" borderId="27" xfId="0" applyNumberFormat="1" applyFont="1" applyFill="1" applyBorder="1" applyAlignment="1">
      <alignment horizontal="left" vertical="center" wrapText="1"/>
    </xf>
    <xf numFmtId="0" fontId="23" fillId="12" borderId="28" xfId="0" applyFont="1" applyFill="1" applyBorder="1" applyAlignment="1">
      <alignment horizontal="center" vertical="center"/>
    </xf>
    <xf numFmtId="0" fontId="22" fillId="12" borderId="27" xfId="0" applyNumberFormat="1" applyFont="1" applyFill="1" applyBorder="1" applyAlignment="1">
      <alignment horizontal="left" vertical="center" wrapText="1"/>
    </xf>
    <xf numFmtId="0" fontId="14" fillId="12" borderId="28" xfId="0" applyFont="1" applyFill="1" applyBorder="1" applyAlignment="1">
      <alignment horizontal="center" vertical="center"/>
    </xf>
    <xf numFmtId="49" fontId="22" fillId="12" borderId="27" xfId="0" applyNumberFormat="1" applyFont="1" applyFill="1" applyBorder="1" applyAlignment="1">
      <alignment horizontal="left" vertical="center"/>
    </xf>
    <xf numFmtId="49" fontId="22" fillId="12" borderId="27" xfId="0" applyNumberFormat="1" applyFont="1" applyFill="1" applyBorder="1" applyAlignment="1">
      <alignment horizontal="left" vertical="center" wrapText="1"/>
    </xf>
    <xf numFmtId="0" fontId="0" fillId="12" borderId="23" xfId="0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0" fillId="12" borderId="29" xfId="0" applyFont="1" applyFill="1" applyBorder="1" applyAlignment="1">
      <alignment horizontal="center" vertical="center"/>
    </xf>
    <xf numFmtId="0" fontId="0" fillId="12" borderId="27" xfId="0" applyFont="1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27" fillId="12" borderId="28" xfId="0" applyFont="1" applyFill="1" applyBorder="1" applyAlignment="1">
      <alignment horizontal="center" vertical="center"/>
    </xf>
    <xf numFmtId="0" fontId="22" fillId="12" borderId="27" xfId="0" applyNumberFormat="1" applyFont="1" applyFill="1" applyBorder="1" applyAlignment="1">
      <alignment horizontal="left" vertical="center"/>
    </xf>
    <xf numFmtId="0" fontId="22" fillId="12" borderId="30" xfId="0" applyNumberFormat="1" applyFont="1" applyFill="1" applyBorder="1" applyAlignment="1">
      <alignment horizontal="left" vertical="center"/>
    </xf>
    <xf numFmtId="0" fontId="0" fillId="12" borderId="0" xfId="0" applyFill="1" applyBorder="1" applyAlignment="1">
      <alignment vertical="center"/>
    </xf>
    <xf numFmtId="49" fontId="22" fillId="12" borderId="29" xfId="0" applyNumberFormat="1" applyFont="1" applyFill="1" applyBorder="1" applyAlignment="1">
      <alignment horizontal="left" vertical="center"/>
    </xf>
    <xf numFmtId="0" fontId="22" fillId="13" borderId="27" xfId="0" applyNumberFormat="1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/>
    <xf numFmtId="0" fontId="0" fillId="14" borderId="27" xfId="0" applyFont="1" applyFill="1" applyBorder="1" applyAlignment="1">
      <alignment horizontal="center" vertical="center"/>
    </xf>
    <xf numFmtId="0" fontId="0" fillId="12" borderId="32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left"/>
    </xf>
    <xf numFmtId="0" fontId="26" fillId="0" borderId="24" xfId="0" applyFont="1" applyFill="1" applyBorder="1" applyAlignment="1">
      <alignment horizontal="left"/>
    </xf>
    <xf numFmtId="0" fontId="0" fillId="12" borderId="33" xfId="0" applyFont="1" applyFill="1" applyBorder="1" applyAlignment="1">
      <alignment horizontal="center" vertical="center"/>
    </xf>
    <xf numFmtId="0" fontId="0" fillId="12" borderId="34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4" xfId="0" applyBorder="1"/>
    <xf numFmtId="49" fontId="22" fillId="12" borderId="26" xfId="0" applyNumberFormat="1" applyFont="1" applyFill="1" applyBorder="1" applyAlignment="1">
      <alignment horizontal="left" wrapText="1"/>
    </xf>
    <xf numFmtId="49" fontId="22" fillId="12" borderId="24" xfId="0" applyNumberFormat="1" applyFont="1" applyFill="1" applyBorder="1" applyAlignment="1">
      <alignment horizontal="left" wrapText="1"/>
    </xf>
    <xf numFmtId="0" fontId="26" fillId="0" borderId="26" xfId="0" applyFont="1" applyFill="1" applyBorder="1"/>
    <xf numFmtId="0" fontId="26" fillId="0" borderId="24" xfId="0" applyFont="1" applyFill="1" applyBorder="1"/>
    <xf numFmtId="0" fontId="26" fillId="0" borderId="26" xfId="0" applyFont="1" applyFill="1" applyBorder="1" applyAlignment="1">
      <alignment wrapText="1"/>
    </xf>
    <xf numFmtId="0" fontId="0" fillId="12" borderId="31" xfId="0" applyFont="1" applyFill="1" applyBorder="1" applyAlignment="1">
      <alignment horizontal="center" vertical="center"/>
    </xf>
    <xf numFmtId="0" fontId="33" fillId="12" borderId="27" xfId="0" applyFont="1" applyFill="1" applyBorder="1" applyAlignment="1">
      <alignment horizontal="center" vertical="center"/>
    </xf>
    <xf numFmtId="0" fontId="34" fillId="12" borderId="0" xfId="0" applyFont="1" applyFill="1" applyBorder="1" applyAlignment="1">
      <alignment horizontal="center" vertical="center"/>
    </xf>
    <xf numFmtId="2" fontId="22" fillId="14" borderId="27" xfId="0" applyNumberFormat="1" applyFont="1" applyFill="1" applyBorder="1" applyAlignment="1">
      <alignment horizontal="left" vertical="center" wrapText="1"/>
    </xf>
    <xf numFmtId="49" fontId="22" fillId="14" borderId="27" xfId="0" applyNumberFormat="1" applyFont="1" applyFill="1" applyBorder="1" applyAlignment="1">
      <alignment horizontal="left" vertical="center" wrapText="1"/>
    </xf>
    <xf numFmtId="0" fontId="0" fillId="14" borderId="27" xfId="0" applyFill="1" applyBorder="1" applyAlignment="1">
      <alignment horizontal="center" vertical="center"/>
    </xf>
    <xf numFmtId="49" fontId="22" fillId="14" borderId="30" xfId="0" applyNumberFormat="1" applyFont="1" applyFill="1" applyBorder="1" applyAlignment="1">
      <alignment horizontal="left" vertical="center"/>
    </xf>
    <xf numFmtId="0" fontId="22" fillId="15" borderId="29" xfId="0" applyNumberFormat="1" applyFont="1" applyFill="1" applyBorder="1" applyAlignment="1">
      <alignment horizontal="left" vertical="center" wrapText="1"/>
    </xf>
    <xf numFmtId="0" fontId="0" fillId="14" borderId="29" xfId="0" applyFill="1" applyBorder="1" applyAlignment="1">
      <alignment horizontal="center" vertical="center" wrapText="1"/>
    </xf>
    <xf numFmtId="0" fontId="22" fillId="14" borderId="27" xfId="0" applyNumberFormat="1" applyFont="1" applyFill="1" applyBorder="1" applyAlignment="1">
      <alignment horizontal="left" vertical="center" wrapText="1"/>
    </xf>
    <xf numFmtId="0" fontId="22" fillId="15" borderId="27" xfId="0" applyNumberFormat="1" applyFont="1" applyFill="1" applyBorder="1" applyAlignment="1">
      <alignment horizontal="left" vertical="center" wrapText="1"/>
    </xf>
    <xf numFmtId="0" fontId="0" fillId="14" borderId="31" xfId="0" applyFont="1" applyFill="1" applyBorder="1" applyAlignment="1">
      <alignment horizontal="center"/>
    </xf>
    <xf numFmtId="0" fontId="22" fillId="14" borderId="30" xfId="0" applyNumberFormat="1" applyFont="1" applyFill="1" applyBorder="1" applyAlignment="1">
      <alignment horizontal="left" vertical="center" wrapText="1"/>
    </xf>
    <xf numFmtId="0" fontId="0" fillId="12" borderId="35" xfId="0" applyFill="1" applyBorder="1"/>
    <xf numFmtId="0" fontId="0" fillId="12" borderId="36" xfId="0" applyFill="1" applyBorder="1"/>
    <xf numFmtId="0" fontId="14" fillId="12" borderId="36" xfId="0" applyFont="1" applyFill="1" applyBorder="1"/>
    <xf numFmtId="0" fontId="0" fillId="12" borderId="36" xfId="0" applyFont="1" applyFill="1" applyBorder="1"/>
    <xf numFmtId="0" fontId="14" fillId="12" borderId="36" xfId="0" applyFont="1" applyFill="1" applyBorder="1" applyAlignment="1">
      <alignment horizontal="center"/>
    </xf>
    <xf numFmtId="0" fontId="0" fillId="12" borderId="37" xfId="0" applyFill="1" applyBorder="1"/>
    <xf numFmtId="2" fontId="22" fillId="12" borderId="32" xfId="0" applyNumberFormat="1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center"/>
    </xf>
    <xf numFmtId="0" fontId="23" fillId="12" borderId="39" xfId="0" applyFont="1" applyFill="1" applyBorder="1" applyAlignment="1">
      <alignment horizontal="center" vertical="center"/>
    </xf>
    <xf numFmtId="0" fontId="0" fillId="12" borderId="40" xfId="0" applyFont="1" applyFill="1" applyBorder="1" applyAlignment="1">
      <alignment horizontal="center"/>
    </xf>
    <xf numFmtId="0" fontId="0" fillId="12" borderId="41" xfId="0" applyFont="1" applyFill="1" applyBorder="1" applyAlignment="1">
      <alignment horizontal="center"/>
    </xf>
    <xf numFmtId="0" fontId="0" fillId="12" borderId="42" xfId="0" applyFont="1" applyFill="1" applyBorder="1"/>
    <xf numFmtId="0" fontId="0" fillId="12" borderId="43" xfId="0" applyFill="1" applyBorder="1"/>
    <xf numFmtId="0" fontId="0" fillId="12" borderId="44" xfId="0" applyFill="1" applyBorder="1"/>
    <xf numFmtId="0" fontId="0" fillId="12" borderId="45" xfId="0" applyFont="1" applyFill="1" applyBorder="1" applyAlignment="1">
      <alignment horizontal="center"/>
    </xf>
    <xf numFmtId="0" fontId="0" fillId="12" borderId="46" xfId="0" applyFont="1" applyFill="1" applyBorder="1" applyAlignment="1">
      <alignment horizontal="center"/>
    </xf>
    <xf numFmtId="0" fontId="0" fillId="12" borderId="47" xfId="0" applyFill="1" applyBorder="1"/>
    <xf numFmtId="0" fontId="0" fillId="12" borderId="48" xfId="0" applyFill="1" applyBorder="1"/>
    <xf numFmtId="0" fontId="0" fillId="12" borderId="48" xfId="0" applyFont="1" applyFill="1" applyBorder="1" applyAlignment="1">
      <alignment horizontal="center"/>
    </xf>
    <xf numFmtId="0" fontId="0" fillId="12" borderId="49" xfId="0" applyFont="1" applyFill="1" applyBorder="1" applyAlignment="1">
      <alignment horizontal="center"/>
    </xf>
    <xf numFmtId="0" fontId="0" fillId="12" borderId="50" xfId="0" applyFont="1" applyFill="1" applyBorder="1" applyAlignment="1">
      <alignment horizontal="center"/>
    </xf>
    <xf numFmtId="0" fontId="0" fillId="12" borderId="51" xfId="0" applyFill="1" applyBorder="1" applyAlignment="1">
      <alignment horizontal="center"/>
    </xf>
    <xf numFmtId="0" fontId="0" fillId="14" borderId="52" xfId="0" applyFill="1" applyBorder="1" applyAlignment="1">
      <alignment horizontal="center"/>
    </xf>
    <xf numFmtId="0" fontId="23" fillId="12" borderId="53" xfId="0" applyFont="1" applyFill="1" applyBorder="1" applyAlignment="1">
      <alignment horizontal="center" vertical="center"/>
    </xf>
    <xf numFmtId="0" fontId="14" fillId="12" borderId="54" xfId="0" applyFont="1" applyFill="1" applyBorder="1" applyAlignment="1">
      <alignment horizontal="center" vertical="center"/>
    </xf>
    <xf numFmtId="0" fontId="0" fillId="12" borderId="55" xfId="0" applyFill="1" applyBorder="1" applyAlignment="1">
      <alignment horizontal="center" vertical="center"/>
    </xf>
    <xf numFmtId="0" fontId="0" fillId="12" borderId="56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/>
    </xf>
    <xf numFmtId="0" fontId="14" fillId="12" borderId="10" xfId="0" applyFont="1" applyFill="1" applyBorder="1"/>
    <xf numFmtId="0" fontId="14" fillId="12" borderId="10" xfId="0" applyFont="1" applyFill="1" applyBorder="1" applyAlignment="1">
      <alignment horizontal="center"/>
    </xf>
    <xf numFmtId="0" fontId="0" fillId="14" borderId="52" xfId="0" applyFont="1" applyFill="1" applyBorder="1" applyAlignment="1">
      <alignment horizontal="center"/>
    </xf>
    <xf numFmtId="0" fontId="14" fillId="12" borderId="53" xfId="0" applyFont="1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wrapText="1"/>
    </xf>
    <xf numFmtId="0" fontId="0" fillId="14" borderId="29" xfId="0" applyFont="1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 wrapText="1"/>
    </xf>
    <xf numFmtId="0" fontId="0" fillId="14" borderId="30" xfId="0" applyFont="1" applyFill="1" applyBorder="1" applyAlignment="1">
      <alignment horizontal="center" vertical="center"/>
    </xf>
    <xf numFmtId="0" fontId="0" fillId="14" borderId="25" xfId="0" applyFont="1" applyFill="1" applyBorder="1" applyAlignment="1">
      <alignment horizontal="center" vertical="center" wrapText="1"/>
    </xf>
    <xf numFmtId="0" fontId="0" fillId="14" borderId="23" xfId="0" applyFont="1" applyFill="1" applyBorder="1" applyAlignment="1">
      <alignment horizontal="center" vertical="center" wrapText="1"/>
    </xf>
    <xf numFmtId="0" fontId="0" fillId="14" borderId="30" xfId="0" applyFill="1" applyBorder="1" applyAlignment="1">
      <alignment horizontal="center" vertical="center" wrapText="1"/>
    </xf>
    <xf numFmtId="0" fontId="0" fillId="14" borderId="25" xfId="0" applyFont="1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0" fontId="0" fillId="14" borderId="23" xfId="0" applyFont="1" applyFill="1" applyBorder="1" applyAlignment="1">
      <alignment horizontal="center" vertical="center"/>
    </xf>
    <xf numFmtId="0" fontId="0" fillId="14" borderId="30" xfId="0" applyFill="1" applyBorder="1" applyAlignment="1">
      <alignment horizontal="center" vertical="center"/>
    </xf>
    <xf numFmtId="0" fontId="0" fillId="12" borderId="38" xfId="0" applyFont="1" applyFill="1" applyBorder="1" applyAlignment="1">
      <alignment horizontal="center" vertical="center"/>
    </xf>
    <xf numFmtId="0" fontId="0" fillId="12" borderId="52" xfId="0" applyFill="1" applyBorder="1" applyAlignment="1">
      <alignment horizontal="center" vertical="center"/>
    </xf>
    <xf numFmtId="0" fontId="0" fillId="14" borderId="31" xfId="0" applyFont="1" applyFill="1" applyBorder="1" applyAlignment="1">
      <alignment horizontal="center" vertical="center"/>
    </xf>
    <xf numFmtId="0" fontId="0" fillId="14" borderId="52" xfId="0" applyFont="1" applyFill="1" applyBorder="1" applyAlignment="1">
      <alignment horizontal="center" vertical="center"/>
    </xf>
    <xf numFmtId="0" fontId="0" fillId="14" borderId="29" xfId="0" applyFont="1" applyFill="1" applyBorder="1" applyAlignment="1">
      <alignment horizontal="center" vertical="center" wrapText="1"/>
    </xf>
    <xf numFmtId="0" fontId="0" fillId="14" borderId="52" xfId="0" applyFill="1" applyBorder="1" applyAlignment="1">
      <alignment horizontal="center" vertical="center"/>
    </xf>
    <xf numFmtId="0" fontId="0" fillId="14" borderId="27" xfId="0" applyFill="1" applyBorder="1" applyAlignment="1">
      <alignment horizontal="center" vertical="center" wrapText="1"/>
    </xf>
    <xf numFmtId="0" fontId="0" fillId="0" borderId="0" xfId="0" applyFill="1"/>
    <xf numFmtId="0" fontId="23" fillId="0" borderId="0" xfId="0" applyFont="1" applyFill="1"/>
    <xf numFmtId="0" fontId="35" fillId="0" borderId="0" xfId="0" applyFont="1" applyFill="1"/>
    <xf numFmtId="173" fontId="18" fillId="0" borderId="0" xfId="0" applyNumberFormat="1" applyFont="1" applyFill="1" applyAlignment="1">
      <alignment horizontal="right"/>
    </xf>
    <xf numFmtId="0" fontId="23" fillId="0" borderId="0" xfId="0" applyFont="1" applyAlignment="1">
      <alignment horizontal="center"/>
    </xf>
    <xf numFmtId="0" fontId="0" fillId="14" borderId="47" xfId="0" applyFill="1" applyBorder="1" applyAlignment="1">
      <alignment horizontal="center" vertical="center"/>
    </xf>
    <xf numFmtId="0" fontId="0" fillId="14" borderId="50" xfId="0" applyFill="1" applyBorder="1" applyAlignment="1">
      <alignment horizontal="center"/>
    </xf>
    <xf numFmtId="0" fontId="0" fillId="0" borderId="57" xfId="0" applyBorder="1" applyAlignment="1">
      <alignment horizontal="left"/>
    </xf>
    <xf numFmtId="0" fontId="23" fillId="14" borderId="27" xfId="0" applyFont="1" applyFill="1" applyBorder="1" applyAlignment="1"/>
    <xf numFmtId="0" fontId="23" fillId="14" borderId="22" xfId="0" applyFont="1" applyFill="1" applyBorder="1" applyAlignment="1"/>
    <xf numFmtId="0" fontId="0" fillId="14" borderId="58" xfId="0" applyFill="1" applyBorder="1" applyAlignment="1"/>
    <xf numFmtId="0" fontId="18" fillId="0" borderId="0" xfId="0" applyFont="1" applyFill="1"/>
    <xf numFmtId="0" fontId="14" fillId="0" borderId="0" xfId="0" applyFont="1" applyFill="1"/>
    <xf numFmtId="0" fontId="23" fillId="12" borderId="0" xfId="0" applyFont="1" applyFill="1"/>
    <xf numFmtId="0" fontId="31" fillId="0" borderId="27" xfId="0" applyFont="1" applyFill="1" applyBorder="1"/>
    <xf numFmtId="0" fontId="0" fillId="0" borderId="28" xfId="0" applyBorder="1"/>
    <xf numFmtId="0" fontId="31" fillId="0" borderId="30" xfId="0" applyFont="1" applyFill="1" applyBorder="1"/>
    <xf numFmtId="0" fontId="36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37" fillId="0" borderId="0" xfId="0" applyFont="1"/>
    <xf numFmtId="0" fontId="23" fillId="14" borderId="59" xfId="0" applyFont="1" applyFill="1" applyBorder="1" applyAlignment="1">
      <alignment horizontal="left"/>
    </xf>
    <xf numFmtId="0" fontId="23" fillId="14" borderId="60" xfId="0" applyFont="1" applyFill="1" applyBorder="1" applyAlignment="1">
      <alignment horizontal="left"/>
    </xf>
    <xf numFmtId="0" fontId="0" fillId="14" borderId="61" xfId="0" applyFill="1" applyBorder="1" applyAlignment="1">
      <alignment horizontal="left"/>
    </xf>
    <xf numFmtId="0" fontId="23" fillId="0" borderId="25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37" fillId="0" borderId="0" xfId="0" applyFont="1" applyAlignment="1">
      <alignment horizontal="left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topLeftCell="A31" zoomScale="90" workbookViewId="0">
      <selection activeCell="D41" sqref="D41"/>
    </sheetView>
  </sheetViews>
  <sheetFormatPr baseColWidth="10" defaultColWidth="9.1640625" defaultRowHeight="13"/>
  <cols>
    <col min="1" max="1" width="4.83203125" style="8" customWidth="1"/>
    <col min="2" max="2" width="47.83203125" style="8" customWidth="1"/>
    <col min="3" max="3" width="15.33203125" style="8" customWidth="1"/>
    <col min="4" max="9" width="5.6640625" style="8" customWidth="1"/>
    <col min="10" max="10" width="12.5" style="8" customWidth="1"/>
    <col min="11" max="11" width="14.6640625" style="8" customWidth="1"/>
    <col min="12" max="12" width="12.6640625" style="8" customWidth="1"/>
    <col min="13" max="16384" width="9.1640625" style="8"/>
  </cols>
  <sheetData>
    <row r="1" spans="1:12" ht="15" customHeight="1">
      <c r="D1" s="9" t="s">
        <v>177</v>
      </c>
      <c r="J1" s="167"/>
      <c r="L1" s="168" t="s">
        <v>174</v>
      </c>
    </row>
    <row r="2" spans="1:12" ht="20">
      <c r="C2" s="10"/>
      <c r="J2" s="167"/>
      <c r="L2" s="167"/>
    </row>
    <row r="3" spans="1:12" s="12" customFormat="1" ht="18">
      <c r="A3" s="11" t="s">
        <v>0</v>
      </c>
      <c r="H3" s="12" t="s">
        <v>175</v>
      </c>
      <c r="J3" s="169" t="s">
        <v>176</v>
      </c>
      <c r="L3" s="170"/>
    </row>
    <row r="4" spans="1:12" s="12" customFormat="1" ht="18" customHeight="1">
      <c r="A4" s="11" t="s">
        <v>1</v>
      </c>
      <c r="L4" s="13"/>
    </row>
    <row r="5" spans="1:12" s="15" customFormat="1" ht="39" customHeight="1">
      <c r="A5" s="14" t="s">
        <v>2</v>
      </c>
      <c r="J5" s="10"/>
      <c r="K5" s="10"/>
      <c r="L5" s="12"/>
    </row>
    <row r="6" spans="1:12" s="15" customFormat="1" ht="30" customHeight="1">
      <c r="A6" s="14"/>
      <c r="D6" s="16"/>
      <c r="J6" s="10"/>
      <c r="K6" s="10"/>
      <c r="L6" s="12"/>
    </row>
    <row r="7" spans="1:12" s="15" customFormat="1" ht="23.25" customHeight="1">
      <c r="A7" s="14" t="s">
        <v>3</v>
      </c>
      <c r="C7" s="17"/>
      <c r="J7" s="10"/>
      <c r="K7" s="10"/>
      <c r="L7" s="12"/>
    </row>
    <row r="8" spans="1:12" s="15" customFormat="1" ht="23.25" customHeight="1">
      <c r="A8" s="14" t="s">
        <v>4</v>
      </c>
      <c r="C8" s="17"/>
      <c r="J8" s="10"/>
      <c r="K8" s="10"/>
      <c r="L8" s="12"/>
    </row>
    <row r="9" spans="1:12" s="15" customFormat="1" ht="26.25" customHeight="1">
      <c r="A9" s="18" t="s">
        <v>73</v>
      </c>
      <c r="J9" s="10"/>
      <c r="K9" s="10"/>
      <c r="L9" s="12"/>
    </row>
    <row r="10" spans="1:12" s="15" customFormat="1" ht="15" customHeight="1">
      <c r="A10" s="18" t="s">
        <v>74</v>
      </c>
      <c r="J10" s="10"/>
      <c r="K10" s="10"/>
      <c r="L10" s="12"/>
    </row>
    <row r="11" spans="1:12" s="15" customFormat="1" ht="15" customHeight="1">
      <c r="A11" s="18"/>
      <c r="J11" s="10"/>
      <c r="K11" s="10"/>
      <c r="L11" s="12"/>
    </row>
    <row r="12" spans="1:12" s="12" customFormat="1" ht="15" customHeight="1" thickBot="1">
      <c r="B12" s="18"/>
    </row>
    <row r="13" spans="1:12" ht="14" customHeight="1" thickBot="1">
      <c r="A13" s="117"/>
      <c r="B13" s="118"/>
      <c r="C13" s="118"/>
      <c r="D13" s="118"/>
      <c r="E13" s="118"/>
      <c r="F13" s="119" t="s">
        <v>5</v>
      </c>
      <c r="G13" s="118"/>
      <c r="H13" s="120" t="s">
        <v>6</v>
      </c>
      <c r="I13" s="118"/>
      <c r="J13" s="119"/>
      <c r="K13" s="121" t="s">
        <v>7</v>
      </c>
      <c r="L13" s="122"/>
    </row>
    <row r="14" spans="1:12" ht="15" customHeight="1">
      <c r="A14" s="126" t="s">
        <v>8</v>
      </c>
      <c r="B14" s="127" t="s">
        <v>9</v>
      </c>
      <c r="C14" s="127" t="s">
        <v>10</v>
      </c>
      <c r="D14" s="128" t="s">
        <v>11</v>
      </c>
      <c r="E14" s="129"/>
      <c r="F14" s="128"/>
      <c r="G14" s="128"/>
      <c r="H14" s="128"/>
      <c r="I14" s="130"/>
      <c r="J14" s="127" t="s">
        <v>12</v>
      </c>
      <c r="K14" s="131" t="s">
        <v>13</v>
      </c>
      <c r="L14" s="132" t="s">
        <v>14</v>
      </c>
    </row>
    <row r="15" spans="1:12" ht="15" customHeight="1" thickBot="1">
      <c r="A15" s="133"/>
      <c r="B15" s="134"/>
      <c r="C15" s="134"/>
      <c r="D15" s="135" t="s">
        <v>15</v>
      </c>
      <c r="E15" s="136" t="s">
        <v>16</v>
      </c>
      <c r="F15" s="135" t="s">
        <v>17</v>
      </c>
      <c r="G15" s="135" t="s">
        <v>18</v>
      </c>
      <c r="H15" s="135" t="s">
        <v>19</v>
      </c>
      <c r="I15" s="135" t="s">
        <v>20</v>
      </c>
      <c r="J15" s="135" t="s">
        <v>21</v>
      </c>
      <c r="K15" s="137" t="s">
        <v>22</v>
      </c>
      <c r="L15" s="138"/>
    </row>
    <row r="16" spans="1:12" ht="20" customHeight="1">
      <c r="A16" s="96">
        <v>1</v>
      </c>
      <c r="B16" s="123" t="s">
        <v>23</v>
      </c>
      <c r="C16" s="160" t="s">
        <v>84</v>
      </c>
      <c r="D16" s="92">
        <v>1</v>
      </c>
      <c r="E16" s="92">
        <v>1</v>
      </c>
      <c r="F16" s="92"/>
      <c r="G16" s="92"/>
      <c r="H16" s="92"/>
      <c r="I16" s="92"/>
      <c r="J16" s="92">
        <f t="shared" ref="J16:J25" si="0">SUM(D16:I16)*15</f>
        <v>30</v>
      </c>
      <c r="K16" s="92">
        <v>3</v>
      </c>
      <c r="L16" s="125" t="s">
        <v>68</v>
      </c>
    </row>
    <row r="17" spans="1:12" ht="18" customHeight="1">
      <c r="A17" s="70">
        <v>2</v>
      </c>
      <c r="B17" s="107" t="s">
        <v>167</v>
      </c>
      <c r="C17" s="166" t="s">
        <v>105</v>
      </c>
      <c r="D17" s="80">
        <v>1</v>
      </c>
      <c r="E17" s="80"/>
      <c r="F17" s="80"/>
      <c r="G17" s="80"/>
      <c r="H17" s="80"/>
      <c r="I17" s="80"/>
      <c r="J17" s="80">
        <f t="shared" si="0"/>
        <v>15</v>
      </c>
      <c r="K17" s="80">
        <v>1</v>
      </c>
      <c r="L17" s="72" t="s">
        <v>68</v>
      </c>
    </row>
    <row r="18" spans="1:12" ht="20" customHeight="1">
      <c r="A18" s="70">
        <v>3</v>
      </c>
      <c r="B18" s="73" t="s">
        <v>34</v>
      </c>
      <c r="C18" s="80" t="s">
        <v>97</v>
      </c>
      <c r="D18" s="80">
        <v>1</v>
      </c>
      <c r="E18" s="80"/>
      <c r="F18" s="80">
        <v>1</v>
      </c>
      <c r="G18" s="80"/>
      <c r="H18" s="80"/>
      <c r="I18" s="80"/>
      <c r="J18" s="80">
        <f t="shared" si="0"/>
        <v>30</v>
      </c>
      <c r="K18" s="80">
        <v>3</v>
      </c>
      <c r="L18" s="74" t="s">
        <v>35</v>
      </c>
    </row>
    <row r="19" spans="1:12" ht="20" customHeight="1">
      <c r="A19" s="70">
        <v>4</v>
      </c>
      <c r="B19" s="71" t="s">
        <v>25</v>
      </c>
      <c r="C19" s="104" t="s">
        <v>88</v>
      </c>
      <c r="D19" s="80">
        <v>2</v>
      </c>
      <c r="E19" s="80"/>
      <c r="F19" s="80"/>
      <c r="G19" s="80"/>
      <c r="H19" s="80"/>
      <c r="I19" s="80"/>
      <c r="J19" s="80">
        <f t="shared" si="0"/>
        <v>30</v>
      </c>
      <c r="K19" s="80">
        <v>2</v>
      </c>
      <c r="L19" s="72" t="s">
        <v>26</v>
      </c>
    </row>
    <row r="20" spans="1:12" ht="20" customHeight="1">
      <c r="A20" s="70">
        <v>5</v>
      </c>
      <c r="B20" s="75" t="s">
        <v>50</v>
      </c>
      <c r="C20" s="104" t="s">
        <v>89</v>
      </c>
      <c r="D20" s="80">
        <v>1</v>
      </c>
      <c r="E20" s="105">
        <v>2</v>
      </c>
      <c r="F20" s="80"/>
      <c r="G20" s="80"/>
      <c r="H20" s="80">
        <v>1</v>
      </c>
      <c r="I20" s="80"/>
      <c r="J20" s="80">
        <f t="shared" si="0"/>
        <v>60</v>
      </c>
      <c r="K20" s="80">
        <v>4</v>
      </c>
      <c r="L20" s="72" t="s">
        <v>26</v>
      </c>
    </row>
    <row r="21" spans="1:12" ht="20" customHeight="1">
      <c r="A21" s="70">
        <v>6</v>
      </c>
      <c r="B21" s="73" t="s">
        <v>31</v>
      </c>
      <c r="C21" s="80" t="s">
        <v>98</v>
      </c>
      <c r="D21" s="81">
        <v>1</v>
      </c>
      <c r="E21" s="81"/>
      <c r="F21" s="81"/>
      <c r="G21" s="81"/>
      <c r="H21" s="81">
        <v>2</v>
      </c>
      <c r="I21" s="81"/>
      <c r="J21" s="80">
        <f t="shared" si="0"/>
        <v>45</v>
      </c>
      <c r="K21" s="80">
        <v>3</v>
      </c>
      <c r="L21" s="72" t="s">
        <v>68</v>
      </c>
    </row>
    <row r="22" spans="1:12" ht="27.75" customHeight="1">
      <c r="A22" s="70">
        <v>7</v>
      </c>
      <c r="B22" s="108" t="s">
        <v>80</v>
      </c>
      <c r="C22" s="91" t="s">
        <v>106</v>
      </c>
      <c r="D22" s="80"/>
      <c r="E22" s="105">
        <v>1</v>
      </c>
      <c r="F22" s="80"/>
      <c r="G22" s="80"/>
      <c r="H22" s="80">
        <v>3</v>
      </c>
      <c r="I22" s="80"/>
      <c r="J22" s="80">
        <f t="shared" si="0"/>
        <v>60</v>
      </c>
      <c r="K22" s="80">
        <v>4</v>
      </c>
      <c r="L22" s="72" t="s">
        <v>68</v>
      </c>
    </row>
    <row r="23" spans="1:12" ht="28.5" customHeight="1">
      <c r="A23" s="70">
        <v>8</v>
      </c>
      <c r="B23" s="76" t="s">
        <v>69</v>
      </c>
      <c r="C23" s="80" t="s">
        <v>99</v>
      </c>
      <c r="D23" s="80"/>
      <c r="E23" s="105">
        <v>1</v>
      </c>
      <c r="F23" s="80"/>
      <c r="G23" s="80"/>
      <c r="H23" s="80">
        <v>3</v>
      </c>
      <c r="I23" s="80"/>
      <c r="J23" s="80">
        <f t="shared" si="0"/>
        <v>60</v>
      </c>
      <c r="K23" s="80">
        <v>4</v>
      </c>
      <c r="L23" s="72" t="s">
        <v>68</v>
      </c>
    </row>
    <row r="24" spans="1:12" ht="20" customHeight="1">
      <c r="A24" s="70">
        <v>9</v>
      </c>
      <c r="B24" s="71" t="s">
        <v>24</v>
      </c>
      <c r="C24" s="104" t="s">
        <v>85</v>
      </c>
      <c r="D24" s="80">
        <v>2</v>
      </c>
      <c r="E24" s="80"/>
      <c r="F24" s="80"/>
      <c r="G24" s="80"/>
      <c r="H24" s="80">
        <v>2</v>
      </c>
      <c r="I24" s="80"/>
      <c r="J24" s="80">
        <f t="shared" si="0"/>
        <v>60</v>
      </c>
      <c r="K24" s="80">
        <v>4</v>
      </c>
      <c r="L24" s="72" t="s">
        <v>26</v>
      </c>
    </row>
    <row r="25" spans="1:12" ht="20" customHeight="1" thickBot="1">
      <c r="A25" s="77">
        <v>10</v>
      </c>
      <c r="B25" s="110" t="s">
        <v>87</v>
      </c>
      <c r="C25" s="165" t="s">
        <v>86</v>
      </c>
      <c r="D25" s="95"/>
      <c r="E25" s="95">
        <v>2</v>
      </c>
      <c r="F25" s="95"/>
      <c r="G25" s="95"/>
      <c r="H25" s="95"/>
      <c r="I25" s="95"/>
      <c r="J25" s="95">
        <f t="shared" si="0"/>
        <v>30</v>
      </c>
      <c r="K25" s="95">
        <v>2</v>
      </c>
      <c r="L25" s="140" t="s">
        <v>28</v>
      </c>
    </row>
    <row r="26" spans="1:12" ht="20" customHeight="1" thickBot="1">
      <c r="A26" s="78"/>
      <c r="B26" s="78"/>
      <c r="C26" s="141" t="s">
        <v>29</v>
      </c>
      <c r="D26" s="142">
        <f>SUM(D16:D25)</f>
        <v>9</v>
      </c>
      <c r="E26" s="142">
        <f t="shared" ref="E26:K26" si="1">SUM(E16:E25)</f>
        <v>7</v>
      </c>
      <c r="F26" s="142">
        <f t="shared" si="1"/>
        <v>1</v>
      </c>
      <c r="G26" s="142">
        <f t="shared" si="1"/>
        <v>0</v>
      </c>
      <c r="H26" s="142">
        <f t="shared" si="1"/>
        <v>11</v>
      </c>
      <c r="I26" s="142">
        <f t="shared" si="1"/>
        <v>0</v>
      </c>
      <c r="J26" s="142">
        <f t="shared" si="1"/>
        <v>420</v>
      </c>
      <c r="K26" s="142">
        <f t="shared" si="1"/>
        <v>30</v>
      </c>
      <c r="L26" s="143"/>
    </row>
    <row r="27" spans="1:12" ht="30" customHeight="1" thickBot="1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4" customHeight="1" thickBot="1">
      <c r="A28" s="4"/>
      <c r="B28" s="5"/>
      <c r="C28" s="5"/>
      <c r="D28" s="5"/>
      <c r="E28" s="5"/>
      <c r="F28" s="19" t="s">
        <v>5</v>
      </c>
      <c r="G28" s="5"/>
      <c r="H28" s="5" t="s">
        <v>30</v>
      </c>
      <c r="I28" s="5"/>
      <c r="J28" s="5"/>
      <c r="K28" s="20" t="s">
        <v>7</v>
      </c>
      <c r="L28" s="21"/>
    </row>
    <row r="29" spans="1:12" ht="15" customHeight="1">
      <c r="A29" s="6" t="s">
        <v>8</v>
      </c>
      <c r="B29" s="7" t="s">
        <v>9</v>
      </c>
      <c r="C29" s="7" t="s">
        <v>10</v>
      </c>
      <c r="D29" s="22" t="s">
        <v>11</v>
      </c>
      <c r="E29" s="26"/>
      <c r="F29" s="22"/>
      <c r="G29" s="22"/>
      <c r="H29" s="22"/>
      <c r="I29" s="23"/>
      <c r="J29" s="7" t="s">
        <v>12</v>
      </c>
      <c r="K29" s="24" t="s">
        <v>13</v>
      </c>
      <c r="L29" s="25" t="s">
        <v>14</v>
      </c>
    </row>
    <row r="30" spans="1:12" ht="17.25" customHeight="1" thickBot="1">
      <c r="A30" s="53"/>
      <c r="B30" s="54"/>
      <c r="C30" s="54"/>
      <c r="D30" s="7" t="s">
        <v>15</v>
      </c>
      <c r="E30" s="7" t="s">
        <v>16</v>
      </c>
      <c r="F30" s="7" t="s">
        <v>17</v>
      </c>
      <c r="G30" s="7" t="s">
        <v>18</v>
      </c>
      <c r="H30" s="7" t="s">
        <v>19</v>
      </c>
      <c r="I30" s="7" t="s">
        <v>20</v>
      </c>
      <c r="J30" s="7" t="s">
        <v>21</v>
      </c>
      <c r="K30" s="55" t="s">
        <v>22</v>
      </c>
      <c r="L30" s="56"/>
    </row>
    <row r="31" spans="1:12" ht="21" customHeight="1">
      <c r="A31" s="68">
        <v>1</v>
      </c>
      <c r="B31" s="111" t="s">
        <v>173</v>
      </c>
      <c r="C31" s="164" t="s">
        <v>107</v>
      </c>
      <c r="D31" s="79">
        <v>1</v>
      </c>
      <c r="E31" s="79"/>
      <c r="F31" s="79"/>
      <c r="G31" s="79"/>
      <c r="H31" s="79"/>
      <c r="I31" s="79"/>
      <c r="J31" s="79">
        <f>SUM(D31:I31)*15</f>
        <v>15</v>
      </c>
      <c r="K31" s="79">
        <v>1</v>
      </c>
      <c r="L31" s="69" t="s">
        <v>26</v>
      </c>
    </row>
    <row r="32" spans="1:12" ht="20" customHeight="1">
      <c r="A32" s="70">
        <v>2</v>
      </c>
      <c r="B32" s="73" t="s">
        <v>33</v>
      </c>
      <c r="C32" s="104" t="s">
        <v>90</v>
      </c>
      <c r="D32" s="80">
        <v>1</v>
      </c>
      <c r="E32" s="80"/>
      <c r="F32" s="80"/>
      <c r="G32" s="80">
        <v>2</v>
      </c>
      <c r="H32" s="80"/>
      <c r="I32" s="80"/>
      <c r="J32" s="80">
        <f t="shared" ref="J32:J40" si="2">SUM(D32:I32)*15</f>
        <v>45</v>
      </c>
      <c r="K32" s="80">
        <v>3</v>
      </c>
      <c r="L32" s="72" t="s">
        <v>26</v>
      </c>
    </row>
    <row r="33" spans="1:12" ht="20" customHeight="1">
      <c r="A33" s="70">
        <v>3</v>
      </c>
      <c r="B33" s="113" t="s">
        <v>81</v>
      </c>
      <c r="C33" s="91" t="s">
        <v>108</v>
      </c>
      <c r="D33" s="80"/>
      <c r="E33" s="80"/>
      <c r="F33" s="80"/>
      <c r="G33" s="80"/>
      <c r="H33" s="80">
        <v>2</v>
      </c>
      <c r="I33" s="80"/>
      <c r="J33" s="80">
        <f t="shared" si="2"/>
        <v>30</v>
      </c>
      <c r="K33" s="80">
        <v>2</v>
      </c>
      <c r="L33" s="72" t="s">
        <v>63</v>
      </c>
    </row>
    <row r="34" spans="1:12" ht="30" customHeight="1">
      <c r="A34" s="70">
        <v>4</v>
      </c>
      <c r="B34" s="113" t="s">
        <v>70</v>
      </c>
      <c r="C34" s="91" t="s">
        <v>109</v>
      </c>
      <c r="D34" s="80"/>
      <c r="E34" s="80"/>
      <c r="F34" s="80"/>
      <c r="G34" s="80"/>
      <c r="H34" s="80">
        <v>2</v>
      </c>
      <c r="I34" s="80"/>
      <c r="J34" s="80">
        <f t="shared" si="2"/>
        <v>30</v>
      </c>
      <c r="K34" s="80">
        <v>2</v>
      </c>
      <c r="L34" s="82" t="s">
        <v>64</v>
      </c>
    </row>
    <row r="35" spans="1:12" ht="20" customHeight="1">
      <c r="A35" s="70">
        <v>5</v>
      </c>
      <c r="B35" s="83" t="s">
        <v>67</v>
      </c>
      <c r="C35" s="80" t="s">
        <v>100</v>
      </c>
      <c r="D35" s="80">
        <v>1</v>
      </c>
      <c r="E35" s="105">
        <v>1</v>
      </c>
      <c r="F35" s="80"/>
      <c r="G35" s="80"/>
      <c r="H35" s="80"/>
      <c r="I35" s="80"/>
      <c r="J35" s="80">
        <f t="shared" si="2"/>
        <v>30</v>
      </c>
      <c r="K35" s="80">
        <v>3</v>
      </c>
      <c r="L35" s="72" t="s">
        <v>26</v>
      </c>
    </row>
    <row r="36" spans="1:12" ht="20" customHeight="1">
      <c r="A36" s="70">
        <v>6</v>
      </c>
      <c r="B36" s="73" t="s">
        <v>37</v>
      </c>
      <c r="C36" s="104" t="s">
        <v>91</v>
      </c>
      <c r="D36" s="81">
        <v>1</v>
      </c>
      <c r="E36" s="81"/>
      <c r="F36" s="81"/>
      <c r="G36" s="81"/>
      <c r="H36" s="81">
        <v>2</v>
      </c>
      <c r="I36" s="81"/>
      <c r="J36" s="80">
        <f t="shared" si="2"/>
        <v>45</v>
      </c>
      <c r="K36" s="80">
        <v>4</v>
      </c>
      <c r="L36" s="72" t="s">
        <v>68</v>
      </c>
    </row>
    <row r="37" spans="1:12" ht="20" customHeight="1">
      <c r="A37" s="70">
        <v>7</v>
      </c>
      <c r="B37" s="83" t="s">
        <v>32</v>
      </c>
      <c r="C37" s="104" t="s">
        <v>92</v>
      </c>
      <c r="D37" s="80"/>
      <c r="E37" s="105">
        <v>1</v>
      </c>
      <c r="F37" s="80"/>
      <c r="G37" s="80"/>
      <c r="H37" s="80">
        <v>2</v>
      </c>
      <c r="I37" s="80"/>
      <c r="J37" s="80">
        <f t="shared" si="2"/>
        <v>45</v>
      </c>
      <c r="K37" s="80">
        <v>3</v>
      </c>
      <c r="L37" s="72" t="s">
        <v>68</v>
      </c>
    </row>
    <row r="38" spans="1:12" ht="27.75" customHeight="1">
      <c r="A38" s="70">
        <v>8</v>
      </c>
      <c r="B38" s="113" t="s">
        <v>82</v>
      </c>
      <c r="C38" s="91" t="s">
        <v>110</v>
      </c>
      <c r="D38" s="80"/>
      <c r="E38" s="105">
        <v>1</v>
      </c>
      <c r="F38" s="80"/>
      <c r="G38" s="80"/>
      <c r="H38" s="80">
        <v>3</v>
      </c>
      <c r="I38" s="80"/>
      <c r="J38" s="80">
        <f t="shared" si="2"/>
        <v>60</v>
      </c>
      <c r="K38" s="80">
        <v>4</v>
      </c>
      <c r="L38" s="72" t="s">
        <v>68</v>
      </c>
    </row>
    <row r="39" spans="1:12" ht="28.5" customHeight="1">
      <c r="A39" s="70">
        <v>9</v>
      </c>
      <c r="B39" s="71" t="s">
        <v>166</v>
      </c>
      <c r="C39" s="80" t="s">
        <v>101</v>
      </c>
      <c r="D39" s="80"/>
      <c r="E39" s="105">
        <v>1</v>
      </c>
      <c r="F39" s="80"/>
      <c r="G39" s="80"/>
      <c r="H39" s="80">
        <v>3</v>
      </c>
      <c r="I39" s="80"/>
      <c r="J39" s="80">
        <f t="shared" si="2"/>
        <v>60</v>
      </c>
      <c r="K39" s="80">
        <v>5</v>
      </c>
      <c r="L39" s="72" t="s">
        <v>68</v>
      </c>
    </row>
    <row r="40" spans="1:12" ht="20" customHeight="1" thickBot="1">
      <c r="A40" s="77">
        <v>10</v>
      </c>
      <c r="B40" s="84" t="s">
        <v>57</v>
      </c>
      <c r="C40" s="161" t="s">
        <v>93</v>
      </c>
      <c r="D40" s="95"/>
      <c r="E40" s="95"/>
      <c r="F40" s="95"/>
      <c r="G40" s="95">
        <v>2</v>
      </c>
      <c r="H40" s="95"/>
      <c r="I40" s="95"/>
      <c r="J40" s="95">
        <f t="shared" si="2"/>
        <v>30</v>
      </c>
      <c r="K40" s="95">
        <v>3</v>
      </c>
      <c r="L40" s="140" t="s">
        <v>68</v>
      </c>
    </row>
    <row r="41" spans="1:12" ht="20" customHeight="1" thickBot="1">
      <c r="A41" s="85"/>
      <c r="B41" s="85"/>
      <c r="C41" s="141" t="s">
        <v>29</v>
      </c>
      <c r="D41" s="142">
        <f>SUM(D31:D40)</f>
        <v>4</v>
      </c>
      <c r="E41" s="142">
        <f t="shared" ref="E41:K41" si="3">SUM(E31:E40)</f>
        <v>4</v>
      </c>
      <c r="F41" s="142">
        <f t="shared" si="3"/>
        <v>0</v>
      </c>
      <c r="G41" s="142">
        <f t="shared" si="3"/>
        <v>4</v>
      </c>
      <c r="H41" s="142">
        <f t="shared" si="3"/>
        <v>14</v>
      </c>
      <c r="I41" s="142">
        <f t="shared" si="3"/>
        <v>0</v>
      </c>
      <c r="J41" s="142">
        <f t="shared" si="3"/>
        <v>390</v>
      </c>
      <c r="K41" s="142">
        <f t="shared" si="3"/>
        <v>30</v>
      </c>
      <c r="L41" s="143"/>
    </row>
    <row r="42" spans="1:12" ht="30" customHeight="1" thickBot="1">
      <c r="A42" s="3"/>
      <c r="B42" s="3"/>
      <c r="C42" s="3"/>
      <c r="D42" s="3"/>
      <c r="E42" s="3"/>
      <c r="F42" s="145"/>
      <c r="G42" s="3"/>
      <c r="H42" s="3"/>
      <c r="I42" s="3"/>
      <c r="J42" s="3"/>
      <c r="K42" s="146"/>
      <c r="L42" s="3"/>
    </row>
    <row r="43" spans="1:12" ht="15" customHeight="1" thickBot="1">
      <c r="A43" s="4"/>
      <c r="B43" s="5"/>
      <c r="C43" s="5"/>
      <c r="D43" s="5"/>
      <c r="E43" s="5"/>
      <c r="F43" s="19" t="s">
        <v>5</v>
      </c>
      <c r="G43" s="5"/>
      <c r="H43" s="5" t="s">
        <v>36</v>
      </c>
      <c r="I43" s="5"/>
      <c r="J43" s="5"/>
      <c r="K43" s="20" t="s">
        <v>7</v>
      </c>
      <c r="L43" s="21"/>
    </row>
    <row r="44" spans="1:12" ht="15" customHeight="1">
      <c r="A44" s="6" t="s">
        <v>8</v>
      </c>
      <c r="B44" s="7" t="s">
        <v>9</v>
      </c>
      <c r="C44" s="7" t="s">
        <v>10</v>
      </c>
      <c r="D44" s="22" t="s">
        <v>11</v>
      </c>
      <c r="E44" s="26"/>
      <c r="F44" s="22"/>
      <c r="G44" s="22"/>
      <c r="H44" s="22"/>
      <c r="I44" s="23"/>
      <c r="J44" s="7" t="s">
        <v>12</v>
      </c>
      <c r="K44" s="24" t="s">
        <v>13</v>
      </c>
      <c r="L44" s="25" t="s">
        <v>14</v>
      </c>
    </row>
    <row r="45" spans="1:12" ht="19.5" customHeight="1" thickBot="1">
      <c r="A45" s="53"/>
      <c r="B45" s="54"/>
      <c r="C45" s="54"/>
      <c r="D45" s="7" t="s">
        <v>15</v>
      </c>
      <c r="E45" s="7" t="s">
        <v>16</v>
      </c>
      <c r="F45" s="7" t="s">
        <v>17</v>
      </c>
      <c r="G45" s="7" t="s">
        <v>18</v>
      </c>
      <c r="H45" s="7" t="s">
        <v>19</v>
      </c>
      <c r="I45" s="7" t="s">
        <v>20</v>
      </c>
      <c r="J45" s="7" t="s">
        <v>21</v>
      </c>
      <c r="K45" s="55" t="s">
        <v>22</v>
      </c>
      <c r="L45" s="56"/>
    </row>
    <row r="46" spans="1:12" ht="20" customHeight="1">
      <c r="A46" s="68">
        <v>1</v>
      </c>
      <c r="B46" s="86" t="s">
        <v>27</v>
      </c>
      <c r="C46" s="79" t="s">
        <v>102</v>
      </c>
      <c r="D46" s="79">
        <v>1</v>
      </c>
      <c r="E46" s="79"/>
      <c r="F46" s="79"/>
      <c r="G46" s="79">
        <v>2</v>
      </c>
      <c r="H46" s="79"/>
      <c r="I46" s="79"/>
      <c r="J46" s="79">
        <f t="shared" ref="J46:J51" si="4">SUM(D46:I46)*15</f>
        <v>45</v>
      </c>
      <c r="K46" s="79">
        <v>3</v>
      </c>
      <c r="L46" s="69" t="s">
        <v>63</v>
      </c>
    </row>
    <row r="47" spans="1:12" ht="20" customHeight="1">
      <c r="A47" s="70">
        <v>2</v>
      </c>
      <c r="B47" s="87" t="s">
        <v>83</v>
      </c>
      <c r="C47" s="81" t="s">
        <v>103</v>
      </c>
      <c r="D47" s="80">
        <v>1</v>
      </c>
      <c r="E47" s="80"/>
      <c r="F47" s="80"/>
      <c r="G47" s="80"/>
      <c r="H47" s="81">
        <v>2</v>
      </c>
      <c r="I47" s="80"/>
      <c r="J47" s="80">
        <f t="shared" si="4"/>
        <v>45</v>
      </c>
      <c r="K47" s="80">
        <v>2</v>
      </c>
      <c r="L47" s="72" t="s">
        <v>26</v>
      </c>
    </row>
    <row r="48" spans="1:12" ht="20" customHeight="1">
      <c r="A48" s="70">
        <v>3</v>
      </c>
      <c r="B48" s="87" t="s">
        <v>72</v>
      </c>
      <c r="C48" s="80" t="s">
        <v>104</v>
      </c>
      <c r="D48" s="80"/>
      <c r="E48" s="80"/>
      <c r="F48" s="80"/>
      <c r="G48" s="80"/>
      <c r="H48" s="81">
        <v>2</v>
      </c>
      <c r="I48" s="80"/>
      <c r="J48" s="80">
        <f t="shared" si="4"/>
        <v>30</v>
      </c>
      <c r="K48" s="80">
        <v>1</v>
      </c>
      <c r="L48" s="72" t="s">
        <v>63</v>
      </c>
    </row>
    <row r="49" spans="1:23" ht="20" customHeight="1">
      <c r="A49" s="70">
        <v>4</v>
      </c>
      <c r="B49" s="114" t="s">
        <v>39</v>
      </c>
      <c r="C49" s="162" t="s">
        <v>94</v>
      </c>
      <c r="D49" s="80"/>
      <c r="E49" s="80"/>
      <c r="F49" s="80"/>
      <c r="G49" s="80"/>
      <c r="H49" s="80"/>
      <c r="I49" s="80">
        <v>2</v>
      </c>
      <c r="J49" s="80">
        <f t="shared" si="4"/>
        <v>30</v>
      </c>
      <c r="K49" s="80">
        <v>2</v>
      </c>
      <c r="L49" s="72"/>
    </row>
    <row r="50" spans="1:23" ht="20" customHeight="1">
      <c r="A50" s="70">
        <v>5</v>
      </c>
      <c r="B50" s="114" t="s">
        <v>40</v>
      </c>
      <c r="C50" s="162" t="s">
        <v>95</v>
      </c>
      <c r="D50" s="80"/>
      <c r="E50" s="80"/>
      <c r="F50" s="80"/>
      <c r="G50" s="80"/>
      <c r="H50" s="80"/>
      <c r="I50" s="80"/>
      <c r="J50" s="80">
        <f t="shared" si="4"/>
        <v>0</v>
      </c>
      <c r="K50" s="80">
        <v>20</v>
      </c>
      <c r="L50" s="74"/>
    </row>
    <row r="51" spans="1:23" ht="20" customHeight="1" thickBot="1">
      <c r="A51" s="77">
        <v>6</v>
      </c>
      <c r="B51" s="116" t="s">
        <v>60</v>
      </c>
      <c r="C51" s="163" t="s">
        <v>96</v>
      </c>
      <c r="D51" s="95"/>
      <c r="E51" s="95"/>
      <c r="F51" s="95"/>
      <c r="G51" s="95"/>
      <c r="H51" s="95"/>
      <c r="I51" s="95"/>
      <c r="J51" s="95">
        <f t="shared" si="4"/>
        <v>0</v>
      </c>
      <c r="K51" s="95">
        <v>2</v>
      </c>
      <c r="L51" s="148"/>
    </row>
    <row r="52" spans="1:23" ht="20" customHeight="1" thickBot="1">
      <c r="A52" s="78"/>
      <c r="B52" s="78"/>
      <c r="C52" s="141" t="s">
        <v>29</v>
      </c>
      <c r="D52" s="142">
        <f t="shared" ref="D52:K52" si="5">SUM(D46:D51)</f>
        <v>2</v>
      </c>
      <c r="E52" s="142">
        <f t="shared" si="5"/>
        <v>0</v>
      </c>
      <c r="F52" s="142">
        <f t="shared" si="5"/>
        <v>0</v>
      </c>
      <c r="G52" s="142">
        <f t="shared" si="5"/>
        <v>2</v>
      </c>
      <c r="H52" s="142">
        <f t="shared" si="5"/>
        <v>4</v>
      </c>
      <c r="I52" s="142">
        <f t="shared" si="5"/>
        <v>2</v>
      </c>
      <c r="J52" s="142">
        <f t="shared" si="5"/>
        <v>150</v>
      </c>
      <c r="K52" s="142">
        <f t="shared" si="5"/>
        <v>30</v>
      </c>
      <c r="L52" s="143"/>
    </row>
    <row r="53" spans="1:23" ht="21" customHeight="1">
      <c r="A53" s="14"/>
      <c r="B53" s="17"/>
      <c r="C53" s="17"/>
      <c r="D53" s="17"/>
      <c r="E53" s="17"/>
      <c r="F53" s="17"/>
      <c r="G53" s="17"/>
      <c r="H53" s="17"/>
      <c r="I53" s="17"/>
      <c r="J53" s="13"/>
      <c r="K53" s="13"/>
      <c r="L53" s="27"/>
    </row>
    <row r="54" spans="1:23" s="58" customFormat="1" ht="20" customHeight="1">
      <c r="A54" s="106" t="s">
        <v>165</v>
      </c>
      <c r="B54" s="57" t="s">
        <v>123</v>
      </c>
      <c r="J54" s="89"/>
      <c r="K54" s="59"/>
      <c r="L54" s="90"/>
    </row>
    <row r="55" spans="1:23" s="31" customFormat="1" ht="18" customHeight="1">
      <c r="A55" s="28" t="s">
        <v>65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9"/>
      <c r="N55" s="29"/>
      <c r="O55" s="30"/>
      <c r="R55" s="29"/>
      <c r="S55" s="29"/>
      <c r="T55" s="29"/>
      <c r="U55" s="29"/>
      <c r="V55" s="32"/>
      <c r="W55" s="30"/>
    </row>
    <row r="56" spans="1:23" s="31" customFormat="1" ht="17.2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4"/>
      <c r="N56" s="34"/>
      <c r="O56" s="35"/>
      <c r="P56" s="36"/>
      <c r="R56" s="34"/>
      <c r="S56" s="34"/>
      <c r="T56" s="34"/>
      <c r="U56" s="34"/>
      <c r="V56" s="37"/>
      <c r="W56" s="35"/>
    </row>
    <row r="57" spans="1:23" s="40" customFormat="1" ht="20" customHeight="1">
      <c r="A57" s="14" t="s">
        <v>41</v>
      </c>
      <c r="B57" s="17"/>
      <c r="C57" s="17"/>
      <c r="D57" s="17"/>
      <c r="E57" s="17"/>
      <c r="F57" s="17"/>
      <c r="G57" s="17"/>
      <c r="H57" s="17"/>
      <c r="I57" s="17"/>
      <c r="J57" s="17"/>
      <c r="K57" s="38"/>
      <c r="L57" s="27">
        <f>J26+J41+J52</f>
        <v>960</v>
      </c>
      <c r="M57" s="39"/>
    </row>
    <row r="58" spans="1:23" ht="20" customHeight="1">
      <c r="B58" s="41"/>
      <c r="C58" s="11"/>
    </row>
    <row r="59" spans="1:23" ht="20" customHeight="1">
      <c r="B59" s="41" t="s">
        <v>42</v>
      </c>
      <c r="C59" s="11">
        <f>(D26+D41+D52)*15</f>
        <v>225</v>
      </c>
      <c r="G59" s="42"/>
    </row>
    <row r="60" spans="1:23" ht="20" customHeight="1">
      <c r="B60" s="41" t="s">
        <v>43</v>
      </c>
      <c r="C60" s="42">
        <f>100*(C59/L57)</f>
        <v>23.4375</v>
      </c>
      <c r="D60" s="11" t="s">
        <v>44</v>
      </c>
    </row>
    <row r="61" spans="1:23" ht="20" customHeight="1">
      <c r="A61" s="43"/>
    </row>
    <row r="62" spans="1:23" ht="15" customHeight="1">
      <c r="A62" s="44"/>
      <c r="B62" s="41" t="s">
        <v>45</v>
      </c>
      <c r="C62" s="11">
        <f>SUM(K17+K22+K31+K33+K34+K38+K49+K50+K51)</f>
        <v>38</v>
      </c>
      <c r="D62" s="45"/>
      <c r="E62" s="45"/>
    </row>
    <row r="63" spans="1:23" ht="15" customHeight="1">
      <c r="A63" s="44"/>
      <c r="B63" s="41" t="s">
        <v>46</v>
      </c>
      <c r="C63" s="42">
        <f>100*(C62/90)</f>
        <v>42.222222222222221</v>
      </c>
      <c r="D63" s="11" t="s">
        <v>47</v>
      </c>
    </row>
    <row r="64" spans="1:23" ht="20" customHeight="1">
      <c r="A64" s="44"/>
      <c r="B64" s="44"/>
      <c r="C64" s="44"/>
      <c r="D64" s="44"/>
      <c r="E64" s="45"/>
      <c r="F64" s="45"/>
      <c r="G64" s="45"/>
      <c r="H64" s="45"/>
      <c r="I64" s="45"/>
      <c r="J64" s="45"/>
      <c r="K64" s="45"/>
      <c r="L64" s="45"/>
    </row>
    <row r="65" spans="1:9" ht="20" customHeight="1">
      <c r="A65" s="46" t="s">
        <v>58</v>
      </c>
    </row>
    <row r="66" spans="1:9" s="45" customFormat="1" ht="17.25" customHeight="1">
      <c r="A66" s="47" t="s">
        <v>59</v>
      </c>
      <c r="B66" s="48"/>
      <c r="C66" s="48"/>
      <c r="D66" s="48"/>
      <c r="E66" s="48"/>
      <c r="F66" s="48"/>
      <c r="G66" s="48"/>
      <c r="H66" s="48"/>
      <c r="I66" s="48"/>
    </row>
    <row r="67" spans="1:9">
      <c r="B67" s="49"/>
      <c r="C67" s="44"/>
    </row>
    <row r="68" spans="1:9">
      <c r="B68" s="49"/>
      <c r="C68" s="50"/>
    </row>
    <row r="69" spans="1:9">
      <c r="B69" s="49"/>
      <c r="C69" s="51"/>
    </row>
    <row r="70" spans="1:9">
      <c r="B70" s="49"/>
      <c r="C70" s="52"/>
      <c r="D70" s="52"/>
    </row>
    <row r="71" spans="1:9">
      <c r="B71" s="49"/>
      <c r="C71" s="44"/>
    </row>
    <row r="72" spans="1:9">
      <c r="B72" s="49"/>
      <c r="C72" s="44"/>
    </row>
    <row r="73" spans="1:9">
      <c r="B73" s="49"/>
    </row>
    <row r="74" spans="1:9">
      <c r="B74" s="49"/>
    </row>
    <row r="75" spans="1:9">
      <c r="B75" s="49"/>
    </row>
    <row r="76" spans="1:9">
      <c r="B76" s="49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0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31" zoomScale="90" workbookViewId="0">
      <selection activeCell="I52" sqref="I52"/>
    </sheetView>
  </sheetViews>
  <sheetFormatPr baseColWidth="10" defaultColWidth="9.1640625" defaultRowHeight="13"/>
  <cols>
    <col min="1" max="1" width="4.83203125" style="8" customWidth="1"/>
    <col min="2" max="2" width="47.83203125" style="8" customWidth="1"/>
    <col min="3" max="3" width="15.33203125" style="8" customWidth="1"/>
    <col min="4" max="9" width="5.6640625" style="8" customWidth="1"/>
    <col min="10" max="10" width="12.5" style="8" customWidth="1"/>
    <col min="11" max="11" width="14.6640625" style="8" customWidth="1"/>
    <col min="12" max="12" width="13.33203125" style="8" customWidth="1"/>
    <col min="13" max="13" width="9.33203125" style="8" customWidth="1"/>
    <col min="14" max="16384" width="9.1640625" style="8"/>
  </cols>
  <sheetData>
    <row r="1" spans="1:12" ht="15" customHeight="1">
      <c r="D1" s="9"/>
      <c r="E1" s="180" t="s">
        <v>177</v>
      </c>
      <c r="J1" s="167"/>
      <c r="L1" s="168" t="s">
        <v>174</v>
      </c>
    </row>
    <row r="2" spans="1:12" ht="20">
      <c r="C2" s="10"/>
      <c r="J2" s="167"/>
      <c r="L2" s="167"/>
    </row>
    <row r="3" spans="1:12" s="12" customFormat="1" ht="18">
      <c r="A3" s="11" t="s">
        <v>0</v>
      </c>
      <c r="H3" s="12" t="s">
        <v>175</v>
      </c>
      <c r="J3" s="169" t="s">
        <v>176</v>
      </c>
      <c r="L3" s="170"/>
    </row>
    <row r="4" spans="1:12" s="12" customFormat="1" ht="18" customHeight="1">
      <c r="A4" s="11" t="s">
        <v>1</v>
      </c>
      <c r="L4" s="13"/>
    </row>
    <row r="5" spans="1:12" s="15" customFormat="1" ht="39" customHeight="1">
      <c r="A5" s="14" t="s">
        <v>48</v>
      </c>
      <c r="J5" s="10"/>
      <c r="K5" s="10"/>
      <c r="L5" s="12"/>
    </row>
    <row r="6" spans="1:12" s="15" customFormat="1" ht="30" customHeight="1">
      <c r="A6" s="14"/>
      <c r="D6" s="16"/>
      <c r="J6" s="10"/>
      <c r="K6" s="10"/>
      <c r="L6" s="12"/>
    </row>
    <row r="7" spans="1:12" s="15" customFormat="1" ht="23.25" customHeight="1">
      <c r="A7" s="14" t="s">
        <v>3</v>
      </c>
      <c r="C7" s="17"/>
      <c r="J7" s="10"/>
      <c r="K7" s="10"/>
      <c r="L7" s="12"/>
    </row>
    <row r="8" spans="1:12" s="15" customFormat="1" ht="23.25" customHeight="1">
      <c r="A8" s="14" t="s">
        <v>4</v>
      </c>
      <c r="C8" s="17"/>
      <c r="J8" s="10"/>
      <c r="K8" s="10"/>
      <c r="L8" s="12"/>
    </row>
    <row r="9" spans="1:12" s="15" customFormat="1" ht="26.25" customHeight="1">
      <c r="A9" s="18" t="s">
        <v>73</v>
      </c>
      <c r="J9" s="10"/>
      <c r="K9" s="10"/>
      <c r="L9" s="12"/>
    </row>
    <row r="10" spans="1:12" s="15" customFormat="1" ht="15" customHeight="1">
      <c r="A10" s="18" t="s">
        <v>74</v>
      </c>
      <c r="J10" s="10"/>
      <c r="K10" s="10"/>
      <c r="L10" s="12"/>
    </row>
    <row r="11" spans="1:12" s="15" customFormat="1" ht="15" customHeight="1">
      <c r="A11" s="18"/>
      <c r="J11" s="10"/>
      <c r="K11" s="10"/>
      <c r="L11" s="12"/>
    </row>
    <row r="12" spans="1:12" s="12" customFormat="1" ht="15" customHeight="1" thickBot="1">
      <c r="B12" s="18"/>
    </row>
    <row r="13" spans="1:12" ht="14" customHeight="1" thickBot="1">
      <c r="A13" s="117"/>
      <c r="B13" s="118"/>
      <c r="C13" s="118"/>
      <c r="D13" s="118"/>
      <c r="E13" s="118"/>
      <c r="F13" s="119" t="s">
        <v>5</v>
      </c>
      <c r="G13" s="118"/>
      <c r="H13" s="120" t="s">
        <v>6</v>
      </c>
      <c r="I13" s="118"/>
      <c r="J13" s="119"/>
      <c r="K13" s="121" t="s">
        <v>49</v>
      </c>
      <c r="L13" s="122"/>
    </row>
    <row r="14" spans="1:12" ht="15" customHeight="1">
      <c r="A14" s="126" t="s">
        <v>8</v>
      </c>
      <c r="B14" s="127" t="s">
        <v>9</v>
      </c>
      <c r="C14" s="127" t="s">
        <v>10</v>
      </c>
      <c r="D14" s="128" t="s">
        <v>11</v>
      </c>
      <c r="E14" s="129"/>
      <c r="F14" s="128"/>
      <c r="G14" s="128"/>
      <c r="H14" s="128"/>
      <c r="I14" s="130"/>
      <c r="J14" s="127" t="s">
        <v>12</v>
      </c>
      <c r="K14" s="131" t="s">
        <v>13</v>
      </c>
      <c r="L14" s="132" t="s">
        <v>14</v>
      </c>
    </row>
    <row r="15" spans="1:12" ht="15" customHeight="1" thickBot="1">
      <c r="A15" s="133"/>
      <c r="B15" s="134"/>
      <c r="C15" s="134"/>
      <c r="D15" s="135" t="s">
        <v>15</v>
      </c>
      <c r="E15" s="136" t="s">
        <v>16</v>
      </c>
      <c r="F15" s="135" t="s">
        <v>17</v>
      </c>
      <c r="G15" s="135" t="s">
        <v>18</v>
      </c>
      <c r="H15" s="135" t="s">
        <v>19</v>
      </c>
      <c r="I15" s="135" t="s">
        <v>20</v>
      </c>
      <c r="J15" s="135" t="s">
        <v>21</v>
      </c>
      <c r="K15" s="137" t="s">
        <v>22</v>
      </c>
      <c r="L15" s="138"/>
    </row>
    <row r="16" spans="1:12" ht="20" customHeight="1">
      <c r="A16" s="96">
        <v>1</v>
      </c>
      <c r="B16" s="123" t="s">
        <v>23</v>
      </c>
      <c r="C16" s="124" t="s">
        <v>111</v>
      </c>
      <c r="D16" s="92">
        <v>1</v>
      </c>
      <c r="E16" s="92">
        <v>2</v>
      </c>
      <c r="F16" s="92"/>
      <c r="G16" s="92"/>
      <c r="H16" s="92"/>
      <c r="I16" s="92"/>
      <c r="J16" s="92">
        <f>SUM(D16:I16)*10</f>
        <v>30</v>
      </c>
      <c r="K16" s="92">
        <v>3</v>
      </c>
      <c r="L16" s="125" t="s">
        <v>68</v>
      </c>
    </row>
    <row r="17" spans="1:12" ht="20" customHeight="1">
      <c r="A17" s="70">
        <v>2</v>
      </c>
      <c r="B17" s="107" t="s">
        <v>172</v>
      </c>
      <c r="C17" s="91" t="s">
        <v>124</v>
      </c>
      <c r="D17" s="80">
        <v>1</v>
      </c>
      <c r="E17" s="80"/>
      <c r="F17" s="80"/>
      <c r="G17" s="80"/>
      <c r="H17" s="80"/>
      <c r="I17" s="80"/>
      <c r="J17" s="80">
        <f t="shared" ref="J17:J25" si="0">SUM(D17:I17)*10</f>
        <v>10</v>
      </c>
      <c r="K17" s="80">
        <v>1</v>
      </c>
      <c r="L17" s="72" t="s">
        <v>68</v>
      </c>
    </row>
    <row r="18" spans="1:12" ht="20" customHeight="1">
      <c r="A18" s="70">
        <v>3</v>
      </c>
      <c r="B18" s="73" t="s">
        <v>34</v>
      </c>
      <c r="C18" s="80" t="s">
        <v>125</v>
      </c>
      <c r="D18" s="80">
        <v>1</v>
      </c>
      <c r="E18" s="80"/>
      <c r="F18" s="80">
        <v>1</v>
      </c>
      <c r="G18" s="80"/>
      <c r="H18" s="80"/>
      <c r="I18" s="80"/>
      <c r="J18" s="80">
        <f t="shared" si="0"/>
        <v>20</v>
      </c>
      <c r="K18" s="80">
        <v>3</v>
      </c>
      <c r="L18" s="74" t="s">
        <v>35</v>
      </c>
    </row>
    <row r="19" spans="1:12" ht="20" customHeight="1">
      <c r="A19" s="70">
        <v>4</v>
      </c>
      <c r="B19" s="71" t="s">
        <v>25</v>
      </c>
      <c r="C19" s="88" t="s">
        <v>112</v>
      </c>
      <c r="D19" s="80">
        <v>2</v>
      </c>
      <c r="E19" s="80"/>
      <c r="F19" s="80"/>
      <c r="G19" s="80"/>
      <c r="H19" s="80"/>
      <c r="I19" s="80"/>
      <c r="J19" s="80">
        <f t="shared" si="0"/>
        <v>20</v>
      </c>
      <c r="K19" s="80">
        <v>2</v>
      </c>
      <c r="L19" s="72" t="s">
        <v>26</v>
      </c>
    </row>
    <row r="20" spans="1:12" ht="20" customHeight="1">
      <c r="A20" s="70">
        <v>5</v>
      </c>
      <c r="B20" s="75" t="s">
        <v>50</v>
      </c>
      <c r="C20" s="88" t="s">
        <v>113</v>
      </c>
      <c r="D20" s="80">
        <v>1</v>
      </c>
      <c r="E20" s="80"/>
      <c r="F20" s="80"/>
      <c r="G20" s="80"/>
      <c r="H20" s="80">
        <v>2</v>
      </c>
      <c r="I20" s="80"/>
      <c r="J20" s="80">
        <f t="shared" si="0"/>
        <v>30</v>
      </c>
      <c r="K20" s="80">
        <v>4</v>
      </c>
      <c r="L20" s="72" t="s">
        <v>26</v>
      </c>
    </row>
    <row r="21" spans="1:12" ht="20" customHeight="1">
      <c r="A21" s="70">
        <v>6</v>
      </c>
      <c r="B21" s="73" t="s">
        <v>31</v>
      </c>
      <c r="C21" s="80" t="s">
        <v>126</v>
      </c>
      <c r="D21" s="81">
        <v>1</v>
      </c>
      <c r="E21" s="81"/>
      <c r="F21" s="81"/>
      <c r="G21" s="81"/>
      <c r="H21" s="81">
        <v>2</v>
      </c>
      <c r="I21" s="81"/>
      <c r="J21" s="80">
        <f t="shared" si="0"/>
        <v>30</v>
      </c>
      <c r="K21" s="80">
        <v>3</v>
      </c>
      <c r="L21" s="72" t="s">
        <v>68</v>
      </c>
    </row>
    <row r="22" spans="1:12" ht="27.75" customHeight="1">
      <c r="A22" s="70">
        <v>7</v>
      </c>
      <c r="B22" s="108" t="s">
        <v>80</v>
      </c>
      <c r="C22" s="109" t="s">
        <v>127</v>
      </c>
      <c r="D22" s="80"/>
      <c r="E22" s="105">
        <v>1</v>
      </c>
      <c r="F22" s="80"/>
      <c r="G22" s="80"/>
      <c r="H22" s="80">
        <v>3</v>
      </c>
      <c r="I22" s="80"/>
      <c r="J22" s="80">
        <f t="shared" si="0"/>
        <v>40</v>
      </c>
      <c r="K22" s="80">
        <v>4</v>
      </c>
      <c r="L22" s="72" t="s">
        <v>68</v>
      </c>
    </row>
    <row r="23" spans="1:12" ht="28.5" customHeight="1">
      <c r="A23" s="70">
        <v>8</v>
      </c>
      <c r="B23" s="76" t="s">
        <v>69</v>
      </c>
      <c r="C23" s="80" t="s">
        <v>128</v>
      </c>
      <c r="D23" s="80"/>
      <c r="E23" s="105">
        <v>1</v>
      </c>
      <c r="F23" s="80"/>
      <c r="G23" s="80"/>
      <c r="H23" s="80">
        <v>2</v>
      </c>
      <c r="I23" s="80"/>
      <c r="J23" s="80">
        <f t="shared" si="0"/>
        <v>30</v>
      </c>
      <c r="K23" s="80">
        <v>4</v>
      </c>
      <c r="L23" s="72" t="s">
        <v>68</v>
      </c>
    </row>
    <row r="24" spans="1:12" ht="20" customHeight="1">
      <c r="A24" s="70">
        <v>9</v>
      </c>
      <c r="B24" s="71" t="s">
        <v>24</v>
      </c>
      <c r="C24" s="88" t="s">
        <v>114</v>
      </c>
      <c r="D24" s="80">
        <v>2</v>
      </c>
      <c r="E24" s="80"/>
      <c r="F24" s="80"/>
      <c r="G24" s="80"/>
      <c r="H24" s="80">
        <v>2</v>
      </c>
      <c r="I24" s="80"/>
      <c r="J24" s="80">
        <f t="shared" si="0"/>
        <v>40</v>
      </c>
      <c r="K24" s="80">
        <v>4</v>
      </c>
      <c r="L24" s="72" t="s">
        <v>26</v>
      </c>
    </row>
    <row r="25" spans="1:12" ht="20" customHeight="1" thickBot="1">
      <c r="A25" s="77">
        <v>10</v>
      </c>
      <c r="B25" s="110" t="s">
        <v>61</v>
      </c>
      <c r="C25" s="139" t="s">
        <v>115</v>
      </c>
      <c r="D25" s="95"/>
      <c r="E25" s="95">
        <v>2</v>
      </c>
      <c r="F25" s="95"/>
      <c r="G25" s="95"/>
      <c r="H25" s="95"/>
      <c r="I25" s="95"/>
      <c r="J25" s="95">
        <f t="shared" si="0"/>
        <v>20</v>
      </c>
      <c r="K25" s="95">
        <v>2</v>
      </c>
      <c r="L25" s="140" t="s">
        <v>28</v>
      </c>
    </row>
    <row r="26" spans="1:12" ht="20" customHeight="1" thickBot="1">
      <c r="A26" s="78"/>
      <c r="B26" s="78"/>
      <c r="C26" s="141" t="s">
        <v>29</v>
      </c>
      <c r="D26" s="142">
        <f t="shared" ref="D26:K26" si="1">SUM(D16:D25)</f>
        <v>9</v>
      </c>
      <c r="E26" s="142">
        <f t="shared" si="1"/>
        <v>6</v>
      </c>
      <c r="F26" s="142">
        <f t="shared" si="1"/>
        <v>1</v>
      </c>
      <c r="G26" s="142">
        <f t="shared" si="1"/>
        <v>0</v>
      </c>
      <c r="H26" s="142">
        <f t="shared" si="1"/>
        <v>11</v>
      </c>
      <c r="I26" s="142">
        <f t="shared" si="1"/>
        <v>0</v>
      </c>
      <c r="J26" s="142">
        <f t="shared" si="1"/>
        <v>270</v>
      </c>
      <c r="K26" s="142">
        <f t="shared" si="1"/>
        <v>30</v>
      </c>
      <c r="L26" s="143"/>
    </row>
    <row r="27" spans="1:12" ht="30" customHeight="1" thickBot="1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4" customHeight="1" thickBot="1">
      <c r="A28" s="4"/>
      <c r="B28" s="5"/>
      <c r="C28" s="5"/>
      <c r="D28" s="5"/>
      <c r="E28" s="5"/>
      <c r="F28" s="19" t="s">
        <v>5</v>
      </c>
      <c r="G28" s="5"/>
      <c r="H28" s="5" t="s">
        <v>30</v>
      </c>
      <c r="I28" s="5"/>
      <c r="J28" s="5"/>
      <c r="K28" s="20" t="s">
        <v>49</v>
      </c>
      <c r="L28" s="21"/>
    </row>
    <row r="29" spans="1:12" ht="15" customHeight="1">
      <c r="A29" s="6" t="s">
        <v>8</v>
      </c>
      <c r="B29" s="7" t="s">
        <v>9</v>
      </c>
      <c r="C29" s="7" t="s">
        <v>10</v>
      </c>
      <c r="D29" s="22" t="s">
        <v>11</v>
      </c>
      <c r="E29" s="26"/>
      <c r="F29" s="22"/>
      <c r="G29" s="22"/>
      <c r="H29" s="22"/>
      <c r="I29" s="23"/>
      <c r="J29" s="7" t="s">
        <v>12</v>
      </c>
      <c r="K29" s="24" t="s">
        <v>13</v>
      </c>
      <c r="L29" s="25" t="s">
        <v>14</v>
      </c>
    </row>
    <row r="30" spans="1:12" ht="15" customHeight="1" thickBot="1">
      <c r="A30" s="53"/>
      <c r="B30" s="54"/>
      <c r="C30" s="54"/>
      <c r="D30" s="7" t="s">
        <v>15</v>
      </c>
      <c r="E30" s="7" t="s">
        <v>16</v>
      </c>
      <c r="F30" s="7" t="s">
        <v>17</v>
      </c>
      <c r="G30" s="7" t="s">
        <v>18</v>
      </c>
      <c r="H30" s="7" t="s">
        <v>19</v>
      </c>
      <c r="I30" s="7" t="s">
        <v>20</v>
      </c>
      <c r="J30" s="7" t="s">
        <v>21</v>
      </c>
      <c r="K30" s="55" t="s">
        <v>22</v>
      </c>
      <c r="L30" s="56"/>
    </row>
    <row r="31" spans="1:12" ht="18.75" customHeight="1">
      <c r="A31" s="68">
        <v>1</v>
      </c>
      <c r="B31" s="111" t="s">
        <v>173</v>
      </c>
      <c r="C31" s="112" t="s">
        <v>129</v>
      </c>
      <c r="D31" s="79">
        <v>1</v>
      </c>
      <c r="E31" s="79"/>
      <c r="F31" s="79"/>
      <c r="G31" s="79"/>
      <c r="H31" s="79"/>
      <c r="I31" s="79"/>
      <c r="J31" s="79">
        <f>SUM(D31:I31)*10</f>
        <v>10</v>
      </c>
      <c r="K31" s="79">
        <v>1</v>
      </c>
      <c r="L31" s="69" t="s">
        <v>26</v>
      </c>
    </row>
    <row r="32" spans="1:12" ht="20" customHeight="1">
      <c r="A32" s="70">
        <v>2</v>
      </c>
      <c r="B32" s="73" t="s">
        <v>33</v>
      </c>
      <c r="C32" s="88" t="s">
        <v>116</v>
      </c>
      <c r="D32" s="80">
        <v>1</v>
      </c>
      <c r="E32" s="80"/>
      <c r="F32" s="80"/>
      <c r="G32" s="80">
        <v>2</v>
      </c>
      <c r="H32" s="80"/>
      <c r="I32" s="80"/>
      <c r="J32" s="80">
        <f t="shared" ref="J32:J40" si="2">SUM(D32:I32)*10</f>
        <v>30</v>
      </c>
      <c r="K32" s="80">
        <v>3</v>
      </c>
      <c r="L32" s="72" t="s">
        <v>26</v>
      </c>
    </row>
    <row r="33" spans="1:13" ht="20" customHeight="1">
      <c r="A33" s="70">
        <v>3</v>
      </c>
      <c r="B33" s="113" t="s">
        <v>81</v>
      </c>
      <c r="C33" s="91" t="s">
        <v>130</v>
      </c>
      <c r="D33" s="80"/>
      <c r="E33" s="80"/>
      <c r="F33" s="80"/>
      <c r="G33" s="80"/>
      <c r="H33" s="80">
        <v>2</v>
      </c>
      <c r="I33" s="80"/>
      <c r="J33" s="80">
        <f t="shared" si="2"/>
        <v>20</v>
      </c>
      <c r="K33" s="80">
        <v>2</v>
      </c>
      <c r="L33" s="72" t="s">
        <v>63</v>
      </c>
    </row>
    <row r="34" spans="1:13" ht="30" customHeight="1">
      <c r="A34" s="70">
        <v>4</v>
      </c>
      <c r="B34" s="113" t="s">
        <v>131</v>
      </c>
      <c r="C34" s="109" t="s">
        <v>132</v>
      </c>
      <c r="D34" s="80"/>
      <c r="E34" s="80"/>
      <c r="F34" s="80"/>
      <c r="G34" s="80"/>
      <c r="H34" s="80">
        <v>2</v>
      </c>
      <c r="I34" s="80"/>
      <c r="J34" s="80">
        <f t="shared" si="2"/>
        <v>20</v>
      </c>
      <c r="K34" s="80">
        <v>2</v>
      </c>
      <c r="L34" s="82" t="s">
        <v>64</v>
      </c>
    </row>
    <row r="35" spans="1:13" ht="20" customHeight="1">
      <c r="A35" s="70">
        <v>5</v>
      </c>
      <c r="B35" s="83" t="s">
        <v>67</v>
      </c>
      <c r="C35" s="80" t="s">
        <v>133</v>
      </c>
      <c r="D35" s="80">
        <v>1</v>
      </c>
      <c r="E35" s="105">
        <v>1</v>
      </c>
      <c r="F35" s="80"/>
      <c r="G35" s="80"/>
      <c r="H35" s="80"/>
      <c r="I35" s="80"/>
      <c r="J35" s="80">
        <f t="shared" si="2"/>
        <v>20</v>
      </c>
      <c r="K35" s="80">
        <v>3</v>
      </c>
      <c r="L35" s="72" t="s">
        <v>26</v>
      </c>
    </row>
    <row r="36" spans="1:13" ht="20" customHeight="1">
      <c r="A36" s="70">
        <v>6</v>
      </c>
      <c r="B36" s="73" t="s">
        <v>37</v>
      </c>
      <c r="C36" s="88" t="s">
        <v>117</v>
      </c>
      <c r="D36" s="81">
        <v>1</v>
      </c>
      <c r="E36" s="81"/>
      <c r="F36" s="81"/>
      <c r="G36" s="81"/>
      <c r="H36" s="81">
        <v>2</v>
      </c>
      <c r="I36" s="81"/>
      <c r="J36" s="80">
        <f t="shared" si="2"/>
        <v>30</v>
      </c>
      <c r="K36" s="80">
        <v>4</v>
      </c>
      <c r="L36" s="72" t="s">
        <v>68</v>
      </c>
    </row>
    <row r="37" spans="1:13" ht="20" customHeight="1">
      <c r="A37" s="70">
        <v>7</v>
      </c>
      <c r="B37" s="83" t="s">
        <v>32</v>
      </c>
      <c r="C37" s="88" t="s">
        <v>118</v>
      </c>
      <c r="D37" s="80">
        <v>1</v>
      </c>
      <c r="E37" s="80"/>
      <c r="F37" s="80"/>
      <c r="G37" s="80"/>
      <c r="H37" s="80">
        <v>2</v>
      </c>
      <c r="I37" s="80"/>
      <c r="J37" s="80">
        <f t="shared" si="2"/>
        <v>30</v>
      </c>
      <c r="K37" s="80">
        <v>3</v>
      </c>
      <c r="L37" s="72" t="s">
        <v>68</v>
      </c>
    </row>
    <row r="38" spans="1:13" ht="27.75" customHeight="1">
      <c r="A38" s="70">
        <v>8</v>
      </c>
      <c r="B38" s="113" t="s">
        <v>82</v>
      </c>
      <c r="C38" s="91" t="s">
        <v>134</v>
      </c>
      <c r="D38" s="80"/>
      <c r="E38" s="105">
        <v>1</v>
      </c>
      <c r="F38" s="80"/>
      <c r="G38" s="80"/>
      <c r="H38" s="80">
        <v>3</v>
      </c>
      <c r="I38" s="80"/>
      <c r="J38" s="80">
        <f t="shared" si="2"/>
        <v>40</v>
      </c>
      <c r="K38" s="80">
        <v>4</v>
      </c>
      <c r="L38" s="72" t="s">
        <v>68</v>
      </c>
    </row>
    <row r="39" spans="1:13" ht="28.5" customHeight="1">
      <c r="A39" s="70">
        <v>9</v>
      </c>
      <c r="B39" s="71" t="s">
        <v>71</v>
      </c>
      <c r="C39" s="80" t="s">
        <v>135</v>
      </c>
      <c r="D39" s="80"/>
      <c r="E39" s="105">
        <v>1</v>
      </c>
      <c r="F39" s="80"/>
      <c r="G39" s="80"/>
      <c r="H39" s="80">
        <v>3</v>
      </c>
      <c r="I39" s="80"/>
      <c r="J39" s="80">
        <f t="shared" si="2"/>
        <v>40</v>
      </c>
      <c r="K39" s="80">
        <v>5</v>
      </c>
      <c r="L39" s="72" t="s">
        <v>68</v>
      </c>
    </row>
    <row r="40" spans="1:13" ht="20" customHeight="1" thickBot="1">
      <c r="A40" s="77">
        <v>10</v>
      </c>
      <c r="B40" s="84" t="s">
        <v>57</v>
      </c>
      <c r="C40" s="144" t="s">
        <v>119</v>
      </c>
      <c r="D40" s="95"/>
      <c r="E40" s="95"/>
      <c r="F40" s="95"/>
      <c r="G40" s="95">
        <v>2</v>
      </c>
      <c r="H40" s="95"/>
      <c r="I40" s="95"/>
      <c r="J40" s="95">
        <f t="shared" si="2"/>
        <v>20</v>
      </c>
      <c r="K40" s="95">
        <v>3</v>
      </c>
      <c r="L40" s="140" t="s">
        <v>68</v>
      </c>
    </row>
    <row r="41" spans="1:13" ht="20" customHeight="1" thickBot="1">
      <c r="A41" s="85"/>
      <c r="B41" s="85"/>
      <c r="C41" s="141" t="s">
        <v>29</v>
      </c>
      <c r="D41" s="142">
        <f t="shared" ref="D41:I41" si="3">SUM(D31:D40)</f>
        <v>5</v>
      </c>
      <c r="E41" s="142">
        <f t="shared" si="3"/>
        <v>3</v>
      </c>
      <c r="F41" s="142">
        <f t="shared" si="3"/>
        <v>0</v>
      </c>
      <c r="G41" s="142">
        <f t="shared" si="3"/>
        <v>4</v>
      </c>
      <c r="H41" s="142">
        <f t="shared" si="3"/>
        <v>14</v>
      </c>
      <c r="I41" s="142">
        <f t="shared" si="3"/>
        <v>0</v>
      </c>
      <c r="J41" s="142">
        <f t="shared" ref="J41:K41" si="4">SUM(J31:J40)</f>
        <v>260</v>
      </c>
      <c r="K41" s="142">
        <f t="shared" si="4"/>
        <v>30</v>
      </c>
      <c r="L41" s="143"/>
    </row>
    <row r="42" spans="1:13" ht="30" customHeight="1" thickBot="1">
      <c r="A42" s="3"/>
      <c r="B42" s="3"/>
      <c r="C42" s="3"/>
      <c r="D42" s="3"/>
      <c r="E42" s="3"/>
      <c r="F42" s="145"/>
      <c r="G42" s="3"/>
      <c r="H42" s="3"/>
      <c r="I42" s="3"/>
      <c r="J42" s="3"/>
      <c r="K42" s="146"/>
      <c r="L42" s="3"/>
      <c r="M42" s="52"/>
    </row>
    <row r="43" spans="1:13" ht="15" customHeight="1" thickBot="1">
      <c r="A43" s="4"/>
      <c r="B43" s="5"/>
      <c r="C43" s="5"/>
      <c r="D43" s="5"/>
      <c r="E43" s="5"/>
      <c r="F43" s="19" t="s">
        <v>5</v>
      </c>
      <c r="G43" s="5"/>
      <c r="H43" s="5" t="s">
        <v>36</v>
      </c>
      <c r="I43" s="5"/>
      <c r="J43" s="5"/>
      <c r="K43" s="20" t="s">
        <v>49</v>
      </c>
      <c r="L43" s="21"/>
    </row>
    <row r="44" spans="1:13" ht="15" customHeight="1">
      <c r="A44" s="6" t="s">
        <v>8</v>
      </c>
      <c r="B44" s="7" t="s">
        <v>9</v>
      </c>
      <c r="C44" s="7" t="s">
        <v>10</v>
      </c>
      <c r="D44" s="22" t="s">
        <v>11</v>
      </c>
      <c r="E44" s="26"/>
      <c r="F44" s="22"/>
      <c r="G44" s="22"/>
      <c r="H44" s="22"/>
      <c r="I44" s="23"/>
      <c r="J44" s="7" t="s">
        <v>12</v>
      </c>
      <c r="K44" s="24" t="s">
        <v>13</v>
      </c>
      <c r="L44" s="25" t="s">
        <v>14</v>
      </c>
    </row>
    <row r="45" spans="1:13" ht="19.5" customHeight="1" thickBot="1">
      <c r="A45" s="53"/>
      <c r="B45" s="54"/>
      <c r="C45" s="54"/>
      <c r="D45" s="7" t="s">
        <v>15</v>
      </c>
      <c r="E45" s="7" t="s">
        <v>16</v>
      </c>
      <c r="F45" s="7" t="s">
        <v>17</v>
      </c>
      <c r="G45" s="7" t="s">
        <v>18</v>
      </c>
      <c r="H45" s="7" t="s">
        <v>19</v>
      </c>
      <c r="I45" s="7" t="s">
        <v>20</v>
      </c>
      <c r="J45" s="7" t="s">
        <v>21</v>
      </c>
      <c r="K45" s="55" t="s">
        <v>22</v>
      </c>
      <c r="L45" s="56"/>
    </row>
    <row r="46" spans="1:13" ht="20" customHeight="1">
      <c r="A46" s="68">
        <v>1</v>
      </c>
      <c r="B46" s="86" t="s">
        <v>27</v>
      </c>
      <c r="C46" s="79" t="s">
        <v>136</v>
      </c>
      <c r="D46" s="79">
        <v>1</v>
      </c>
      <c r="E46" s="79"/>
      <c r="F46" s="79"/>
      <c r="G46" s="79">
        <v>2</v>
      </c>
      <c r="H46" s="79"/>
      <c r="I46" s="79"/>
      <c r="J46" s="79">
        <f t="shared" ref="J46:J51" si="5">SUM(D46:I46)*10</f>
        <v>30</v>
      </c>
      <c r="K46" s="79">
        <v>3</v>
      </c>
      <c r="L46" s="69" t="s">
        <v>63</v>
      </c>
    </row>
    <row r="47" spans="1:13" ht="20" customHeight="1">
      <c r="A47" s="70">
        <v>2</v>
      </c>
      <c r="B47" s="87" t="s">
        <v>83</v>
      </c>
      <c r="C47" s="81" t="s">
        <v>137</v>
      </c>
      <c r="D47" s="80">
        <v>1</v>
      </c>
      <c r="E47" s="80"/>
      <c r="F47" s="80"/>
      <c r="G47" s="80"/>
      <c r="H47" s="81">
        <v>2</v>
      </c>
      <c r="I47" s="80"/>
      <c r="J47" s="80">
        <f t="shared" si="5"/>
        <v>30</v>
      </c>
      <c r="K47" s="80">
        <v>2</v>
      </c>
      <c r="L47" s="72" t="s">
        <v>26</v>
      </c>
    </row>
    <row r="48" spans="1:13" ht="20" customHeight="1">
      <c r="A48" s="70">
        <v>3</v>
      </c>
      <c r="B48" s="87" t="s">
        <v>72</v>
      </c>
      <c r="C48" s="80" t="s">
        <v>138</v>
      </c>
      <c r="D48" s="80"/>
      <c r="E48" s="80"/>
      <c r="F48" s="80"/>
      <c r="G48" s="80"/>
      <c r="H48" s="81">
        <v>2</v>
      </c>
      <c r="I48" s="80"/>
      <c r="J48" s="80">
        <f t="shared" si="5"/>
        <v>20</v>
      </c>
      <c r="K48" s="80">
        <v>1</v>
      </c>
      <c r="L48" s="72" t="s">
        <v>63</v>
      </c>
    </row>
    <row r="49" spans="1:12" ht="20" customHeight="1">
      <c r="A49" s="70">
        <v>4</v>
      </c>
      <c r="B49" s="114" t="s">
        <v>39</v>
      </c>
      <c r="C49" s="115" t="s">
        <v>120</v>
      </c>
      <c r="D49" s="80"/>
      <c r="E49" s="80"/>
      <c r="F49" s="80"/>
      <c r="G49" s="80"/>
      <c r="H49" s="80"/>
      <c r="I49" s="80">
        <v>2</v>
      </c>
      <c r="J49" s="80">
        <f t="shared" si="5"/>
        <v>20</v>
      </c>
      <c r="K49" s="80">
        <v>2</v>
      </c>
      <c r="L49" s="72"/>
    </row>
    <row r="50" spans="1:12" ht="20" customHeight="1">
      <c r="A50" s="70">
        <v>5</v>
      </c>
      <c r="B50" s="114" t="s">
        <v>40</v>
      </c>
      <c r="C50" s="115" t="s">
        <v>121</v>
      </c>
      <c r="D50" s="80"/>
      <c r="E50" s="80"/>
      <c r="F50" s="80"/>
      <c r="G50" s="80"/>
      <c r="H50" s="80"/>
      <c r="I50" s="80"/>
      <c r="J50" s="80">
        <f t="shared" si="5"/>
        <v>0</v>
      </c>
      <c r="K50" s="80">
        <v>20</v>
      </c>
      <c r="L50" s="74"/>
    </row>
    <row r="51" spans="1:12" ht="20" customHeight="1" thickBot="1">
      <c r="A51" s="77">
        <v>6</v>
      </c>
      <c r="B51" s="116" t="s">
        <v>60</v>
      </c>
      <c r="C51" s="147" t="s">
        <v>122</v>
      </c>
      <c r="D51" s="95"/>
      <c r="E51" s="95"/>
      <c r="F51" s="95"/>
      <c r="G51" s="95"/>
      <c r="H51" s="95"/>
      <c r="I51" s="95"/>
      <c r="J51" s="95">
        <f t="shared" si="5"/>
        <v>0</v>
      </c>
      <c r="K51" s="95">
        <v>2</v>
      </c>
      <c r="L51" s="148"/>
    </row>
    <row r="52" spans="1:12" ht="20" customHeight="1" thickBot="1">
      <c r="A52" s="78"/>
      <c r="B52" s="78"/>
      <c r="C52" s="141" t="s">
        <v>29</v>
      </c>
      <c r="D52" s="142">
        <f t="shared" ref="D52:K52" si="6">SUM(D46:D51)</f>
        <v>2</v>
      </c>
      <c r="E52" s="142">
        <f t="shared" si="6"/>
        <v>0</v>
      </c>
      <c r="F52" s="142">
        <f t="shared" si="6"/>
        <v>0</v>
      </c>
      <c r="G52" s="142">
        <f t="shared" si="6"/>
        <v>2</v>
      </c>
      <c r="H52" s="142">
        <f t="shared" si="6"/>
        <v>4</v>
      </c>
      <c r="I52" s="142">
        <f t="shared" si="6"/>
        <v>2</v>
      </c>
      <c r="J52" s="142">
        <f t="shared" si="6"/>
        <v>100</v>
      </c>
      <c r="K52" s="142">
        <f t="shared" si="6"/>
        <v>30</v>
      </c>
      <c r="L52" s="143"/>
    </row>
    <row r="53" spans="1:12" ht="20" customHeight="1">
      <c r="A53" s="14"/>
      <c r="B53" s="17"/>
      <c r="C53" s="17"/>
      <c r="D53" s="17"/>
      <c r="E53" s="17"/>
      <c r="F53" s="17"/>
      <c r="G53" s="17"/>
      <c r="H53" s="17"/>
      <c r="I53" s="17"/>
      <c r="J53" s="13"/>
      <c r="K53" s="13"/>
      <c r="L53" s="27"/>
    </row>
    <row r="54" spans="1:12" s="58" customFormat="1" ht="20" customHeight="1">
      <c r="A54" s="106" t="s">
        <v>165</v>
      </c>
      <c r="B54" s="57" t="s">
        <v>123</v>
      </c>
      <c r="J54" s="89"/>
      <c r="K54" s="59"/>
      <c r="L54" s="90"/>
    </row>
    <row r="55" spans="1:12" ht="15" customHeight="1">
      <c r="A55" s="14"/>
      <c r="B55" s="17"/>
      <c r="C55" s="17"/>
      <c r="D55" s="17"/>
      <c r="E55" s="17"/>
      <c r="F55" s="17"/>
      <c r="G55" s="17"/>
      <c r="H55" s="17"/>
      <c r="I55" s="17"/>
      <c r="J55" s="13"/>
      <c r="K55" s="13"/>
      <c r="L55" s="27"/>
    </row>
    <row r="56" spans="1:12" s="40" customFormat="1" ht="20" customHeight="1">
      <c r="A56" s="14" t="s">
        <v>41</v>
      </c>
      <c r="B56" s="17"/>
      <c r="C56" s="17"/>
      <c r="D56" s="17"/>
      <c r="E56" s="17"/>
      <c r="F56" s="17"/>
      <c r="G56" s="17"/>
      <c r="H56" s="17"/>
      <c r="I56" s="17"/>
      <c r="J56" s="17"/>
      <c r="K56" s="38"/>
      <c r="L56" s="27">
        <f>J26+J41+J52</f>
        <v>630</v>
      </c>
    </row>
    <row r="57" spans="1:12" ht="20" customHeight="1">
      <c r="B57" s="41"/>
      <c r="C57" s="11"/>
    </row>
    <row r="58" spans="1:12" ht="20" customHeight="1">
      <c r="B58" s="41" t="s">
        <v>42</v>
      </c>
      <c r="C58" s="11">
        <f>(D26+D41+D52)*15</f>
        <v>240</v>
      </c>
      <c r="G58" s="42"/>
    </row>
    <row r="59" spans="1:12" ht="20" customHeight="1">
      <c r="B59" s="41" t="s">
        <v>43</v>
      </c>
      <c r="C59" s="42">
        <f>100*(C58/L56)</f>
        <v>38.095238095238095</v>
      </c>
      <c r="D59" s="11" t="s">
        <v>44</v>
      </c>
    </row>
    <row r="60" spans="1:12" ht="20" customHeight="1">
      <c r="A60" s="43"/>
    </row>
    <row r="61" spans="1:12" ht="15" customHeight="1">
      <c r="A61" s="44"/>
      <c r="B61" s="41" t="s">
        <v>45</v>
      </c>
      <c r="C61" s="11">
        <f>SUM(K17+K22+K31+K33+K34+K38+K49+K50+K51)</f>
        <v>38</v>
      </c>
      <c r="D61" s="45"/>
      <c r="E61" s="45"/>
    </row>
    <row r="62" spans="1:12" ht="15" customHeight="1">
      <c r="A62" s="44"/>
      <c r="B62" s="41" t="s">
        <v>46</v>
      </c>
      <c r="C62" s="42">
        <f>100*(C61/90)</f>
        <v>42.222222222222221</v>
      </c>
      <c r="D62" s="11" t="s">
        <v>47</v>
      </c>
    </row>
    <row r="63" spans="1:12" ht="20" customHeight="1">
      <c r="A63" s="44"/>
      <c r="B63" s="44"/>
      <c r="C63" s="44"/>
      <c r="D63" s="44"/>
      <c r="E63" s="45"/>
      <c r="F63" s="45"/>
      <c r="G63" s="45"/>
      <c r="H63" s="45"/>
      <c r="I63" s="45"/>
      <c r="J63" s="45"/>
      <c r="K63" s="45"/>
      <c r="L63" s="45"/>
    </row>
    <row r="64" spans="1:12" ht="20" customHeight="1">
      <c r="A64" s="46" t="s">
        <v>58</v>
      </c>
    </row>
    <row r="65" spans="1:9" s="45" customFormat="1" ht="17.25" customHeight="1">
      <c r="A65" s="47" t="s">
        <v>59</v>
      </c>
      <c r="B65" s="48"/>
      <c r="C65" s="48"/>
      <c r="D65" s="48"/>
      <c r="E65" s="48"/>
      <c r="F65" s="48"/>
      <c r="G65" s="48"/>
      <c r="H65" s="48"/>
      <c r="I65" s="48"/>
    </row>
  </sheetData>
  <phoneticPr fontId="0" type="noConversion"/>
  <printOptions horizontalCentered="1"/>
  <pageMargins left="0.59027777777777779" right="0.59027777777777779" top="0.39374999999999999" bottom="0.39374999999999999" header="0.51180555555555562" footer="0.51180555555555562"/>
  <pageSetup paperSize="9" scale="60" firstPageNumber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topLeftCell="A19" zoomScaleNormal="100" zoomScaleSheetLayoutView="100" workbookViewId="0">
      <selection activeCell="B43" sqref="B43"/>
    </sheetView>
  </sheetViews>
  <sheetFormatPr baseColWidth="10" defaultRowHeight="13"/>
  <cols>
    <col min="1" max="1" width="17.5" customWidth="1"/>
    <col min="2" max="2" width="18.1640625" customWidth="1"/>
    <col min="3" max="3" width="52.6640625" bestFit="1" customWidth="1"/>
    <col min="4" max="4" width="10.83203125" customWidth="1"/>
    <col min="5" max="6" width="8.83203125" customWidth="1"/>
    <col min="7" max="7" width="34.5" customWidth="1"/>
    <col min="8" max="256" width="8.83203125" customWidth="1"/>
  </cols>
  <sheetData>
    <row r="1" spans="1:8" ht="14" thickBot="1">
      <c r="C1" s="171" t="s">
        <v>178</v>
      </c>
    </row>
    <row r="2" spans="1:8">
      <c r="A2" s="188" t="s">
        <v>66</v>
      </c>
      <c r="B2" s="189"/>
      <c r="C2" s="190"/>
    </row>
    <row r="3" spans="1:8">
      <c r="A3" s="176" t="s">
        <v>179</v>
      </c>
      <c r="B3" s="175" t="s">
        <v>180</v>
      </c>
      <c r="C3" s="177"/>
    </row>
    <row r="4" spans="1:8" ht="14" thickBot="1">
      <c r="A4" s="172" t="s">
        <v>86</v>
      </c>
      <c r="B4" s="173" t="s">
        <v>115</v>
      </c>
      <c r="C4" s="174" t="s">
        <v>61</v>
      </c>
    </row>
    <row r="5" spans="1:8">
      <c r="A5" s="149" t="s">
        <v>140</v>
      </c>
      <c r="B5" s="150" t="s">
        <v>141</v>
      </c>
      <c r="C5" s="93" t="s">
        <v>168</v>
      </c>
    </row>
    <row r="6" spans="1:8" ht="14" thickBot="1">
      <c r="A6" s="151" t="s">
        <v>142</v>
      </c>
      <c r="B6" s="152" t="s">
        <v>139</v>
      </c>
      <c r="C6" s="94" t="s">
        <v>169</v>
      </c>
    </row>
    <row r="7" spans="1:8" ht="14.25" customHeight="1">
      <c r="A7" s="153" t="s">
        <v>143</v>
      </c>
      <c r="B7" s="112" t="s">
        <v>145</v>
      </c>
      <c r="C7" s="97" t="s">
        <v>170</v>
      </c>
    </row>
    <row r="8" spans="1:8" ht="14.25" customHeight="1" thickBot="1">
      <c r="A8" s="154" t="s">
        <v>144</v>
      </c>
      <c r="B8" s="155" t="s">
        <v>146</v>
      </c>
      <c r="C8" s="98" t="s">
        <v>171</v>
      </c>
    </row>
    <row r="9" spans="1:8" ht="26">
      <c r="A9" s="156" t="s">
        <v>147</v>
      </c>
      <c r="B9" s="157" t="s">
        <v>149</v>
      </c>
      <c r="C9" s="99" t="s">
        <v>75</v>
      </c>
      <c r="F9" s="60"/>
      <c r="G9" s="61"/>
    </row>
    <row r="10" spans="1:8" ht="27" thickBot="1">
      <c r="A10" s="158" t="s">
        <v>148</v>
      </c>
      <c r="B10" s="159" t="s">
        <v>150</v>
      </c>
      <c r="C10" s="100" t="s">
        <v>76</v>
      </c>
      <c r="F10" s="60"/>
      <c r="G10" s="61"/>
    </row>
    <row r="11" spans="1:8">
      <c r="A11" s="156" t="s">
        <v>151</v>
      </c>
      <c r="B11" s="150" t="s">
        <v>153</v>
      </c>
      <c r="C11" s="101" t="s">
        <v>163</v>
      </c>
    </row>
    <row r="12" spans="1:8" ht="14" thickBot="1">
      <c r="A12" s="158" t="s">
        <v>152</v>
      </c>
      <c r="B12" s="152" t="s">
        <v>154</v>
      </c>
      <c r="C12" s="102" t="s">
        <v>164</v>
      </c>
    </row>
    <row r="13" spans="1:8">
      <c r="A13" s="156" t="s">
        <v>155</v>
      </c>
      <c r="B13" s="157" t="s">
        <v>157</v>
      </c>
      <c r="C13" s="101" t="s">
        <v>62</v>
      </c>
    </row>
    <row r="14" spans="1:8" ht="14" thickBot="1">
      <c r="A14" s="158" t="s">
        <v>156</v>
      </c>
      <c r="B14" s="159" t="s">
        <v>158</v>
      </c>
      <c r="C14" s="102" t="s">
        <v>77</v>
      </c>
      <c r="E14" s="1"/>
      <c r="F14" s="1"/>
      <c r="G14" s="1"/>
      <c r="H14" s="1"/>
    </row>
    <row r="15" spans="1:8" ht="26">
      <c r="A15" s="156" t="s">
        <v>159</v>
      </c>
      <c r="B15" s="150" t="s">
        <v>161</v>
      </c>
      <c r="C15" s="103" t="s">
        <v>79</v>
      </c>
      <c r="E15" s="1"/>
      <c r="F15" s="60"/>
      <c r="G15" s="61"/>
      <c r="H15" s="1"/>
    </row>
    <row r="16" spans="1:8" ht="27" thickBot="1">
      <c r="A16" s="158" t="s">
        <v>160</v>
      </c>
      <c r="B16" s="152" t="s">
        <v>162</v>
      </c>
      <c r="C16" s="67" t="s">
        <v>78</v>
      </c>
      <c r="E16" s="1"/>
      <c r="F16" s="1"/>
      <c r="G16" s="1"/>
      <c r="H16" s="1"/>
    </row>
    <row r="17" spans="1:8">
      <c r="E17" s="1"/>
      <c r="F17" s="60"/>
      <c r="G17" s="61"/>
      <c r="H17" s="1"/>
    </row>
    <row r="18" spans="1:8" ht="14" thickBot="1">
      <c r="E18" s="1"/>
      <c r="F18" s="60"/>
      <c r="G18" s="61"/>
      <c r="H18" s="1"/>
    </row>
    <row r="19" spans="1:8">
      <c r="A19" s="191" t="s">
        <v>51</v>
      </c>
      <c r="B19" s="192"/>
      <c r="C19" s="193"/>
      <c r="E19" s="1"/>
      <c r="F19" s="60"/>
      <c r="G19" s="61"/>
      <c r="H19" s="1"/>
    </row>
    <row r="20" spans="1:8">
      <c r="A20" s="64" t="s">
        <v>26</v>
      </c>
      <c r="B20" s="181" t="s">
        <v>52</v>
      </c>
      <c r="C20" s="182"/>
      <c r="E20" s="1"/>
      <c r="F20" s="60"/>
      <c r="G20" s="61"/>
      <c r="H20" s="1"/>
    </row>
    <row r="21" spans="1:8">
      <c r="A21" s="65" t="s">
        <v>38</v>
      </c>
      <c r="B21" s="181" t="s">
        <v>53</v>
      </c>
      <c r="C21" s="182"/>
      <c r="E21" s="1"/>
      <c r="F21" s="60"/>
      <c r="G21" s="61"/>
      <c r="H21" s="1"/>
    </row>
    <row r="22" spans="1:8">
      <c r="A22" s="64" t="s">
        <v>63</v>
      </c>
      <c r="B22" s="181" t="s">
        <v>54</v>
      </c>
      <c r="C22" s="182"/>
      <c r="E22" s="1"/>
      <c r="F22" s="60"/>
      <c r="G22" s="61"/>
      <c r="H22" s="1"/>
    </row>
    <row r="23" spans="1:8">
      <c r="A23" s="64" t="s">
        <v>28</v>
      </c>
      <c r="B23" s="181" t="s">
        <v>55</v>
      </c>
      <c r="C23" s="182"/>
      <c r="E23" s="1"/>
      <c r="F23" s="60"/>
      <c r="G23" s="61"/>
      <c r="H23" s="1"/>
    </row>
    <row r="24" spans="1:8" ht="14" thickBot="1">
      <c r="A24" s="66" t="s">
        <v>35</v>
      </c>
      <c r="B24" s="183" t="s">
        <v>56</v>
      </c>
      <c r="C24" s="98"/>
      <c r="E24" s="1"/>
      <c r="F24" s="60"/>
      <c r="G24" s="61"/>
      <c r="H24" s="1"/>
    </row>
    <row r="25" spans="1:8">
      <c r="E25" s="1"/>
      <c r="F25" s="60"/>
      <c r="G25" s="61"/>
      <c r="H25" s="1"/>
    </row>
    <row r="26" spans="1:8" ht="18">
      <c r="A26" s="184" t="s">
        <v>183</v>
      </c>
      <c r="B26" s="167"/>
      <c r="E26" s="1"/>
      <c r="F26" s="60"/>
      <c r="G26" s="61"/>
      <c r="H26" s="1"/>
    </row>
    <row r="27" spans="1:8">
      <c r="A27" s="167"/>
      <c r="B27" s="167"/>
      <c r="E27" s="1"/>
      <c r="F27" s="60"/>
      <c r="G27" s="61"/>
      <c r="H27" s="1"/>
    </row>
    <row r="28" spans="1:8" ht="16">
      <c r="A28" s="185" t="s">
        <v>184</v>
      </c>
      <c r="B28" s="186" t="s">
        <v>185</v>
      </c>
      <c r="E28" s="1"/>
      <c r="F28" s="60"/>
      <c r="G28" s="61"/>
      <c r="H28" s="1"/>
    </row>
    <row r="29" spans="1:8" ht="16">
      <c r="A29" s="185" t="s">
        <v>15</v>
      </c>
      <c r="B29" s="186" t="s">
        <v>186</v>
      </c>
      <c r="E29" s="1"/>
      <c r="F29" s="60"/>
      <c r="G29" s="61"/>
      <c r="H29" s="1"/>
    </row>
    <row r="30" spans="1:8" ht="16">
      <c r="A30" s="185" t="s">
        <v>16</v>
      </c>
      <c r="B30" s="186" t="s">
        <v>187</v>
      </c>
      <c r="E30" s="1"/>
      <c r="F30" s="60"/>
      <c r="G30" s="61"/>
      <c r="H30" s="1"/>
    </row>
    <row r="31" spans="1:8" ht="16">
      <c r="A31" s="185" t="s">
        <v>188</v>
      </c>
      <c r="B31" s="186" t="s">
        <v>189</v>
      </c>
      <c r="C31" s="167"/>
      <c r="E31" s="1"/>
      <c r="F31" s="62"/>
      <c r="G31" s="63"/>
      <c r="H31" s="1"/>
    </row>
    <row r="32" spans="1:8" ht="16">
      <c r="A32" s="185" t="s">
        <v>18</v>
      </c>
      <c r="B32" s="186" t="s">
        <v>190</v>
      </c>
      <c r="C32" s="167"/>
      <c r="E32" s="1"/>
      <c r="F32" s="1"/>
      <c r="G32" s="1"/>
      <c r="H32" s="1"/>
    </row>
    <row r="33" spans="1:8" ht="16">
      <c r="A33" s="185" t="s">
        <v>19</v>
      </c>
      <c r="B33" s="186" t="s">
        <v>191</v>
      </c>
      <c r="C33" s="167"/>
      <c r="E33" s="1"/>
      <c r="F33" s="1"/>
      <c r="G33" s="1"/>
      <c r="H33" s="1"/>
    </row>
    <row r="34" spans="1:8" ht="16">
      <c r="A34" s="185" t="s">
        <v>20</v>
      </c>
      <c r="B34" s="186" t="s">
        <v>192</v>
      </c>
    </row>
    <row r="40" spans="1:8" ht="18">
      <c r="A40" s="178" t="s">
        <v>193</v>
      </c>
      <c r="B40" s="167"/>
    </row>
    <row r="41" spans="1:8" ht="18">
      <c r="A41" s="178"/>
      <c r="B41" s="194" t="s">
        <v>194</v>
      </c>
      <c r="C41" s="194"/>
    </row>
    <row r="42" spans="1:8" ht="18">
      <c r="A42" s="178"/>
      <c r="B42" s="167"/>
      <c r="C42" s="187"/>
    </row>
    <row r="43" spans="1:8">
      <c r="A43" s="167"/>
      <c r="B43" s="167"/>
      <c r="C43" s="179" t="s">
        <v>181</v>
      </c>
    </row>
    <row r="44" spans="1:8">
      <c r="A44" s="167"/>
      <c r="B44" s="167"/>
      <c r="C44" s="167" t="s">
        <v>182</v>
      </c>
    </row>
    <row r="45" spans="1:8">
      <c r="A45" s="167"/>
      <c r="B45" s="167"/>
    </row>
    <row r="46" spans="1:8">
      <c r="A46" s="167"/>
      <c r="B46" s="167"/>
    </row>
    <row r="47" spans="1:8">
      <c r="C47" s="2"/>
    </row>
    <row r="56" spans="1:2">
      <c r="A56" s="2"/>
      <c r="B56" s="2"/>
    </row>
  </sheetData>
  <mergeCells count="3">
    <mergeCell ref="A2:C2"/>
    <mergeCell ref="A19:C19"/>
    <mergeCell ref="B41:C41"/>
  </mergeCells>
  <phoneticPr fontId="29" type="noConversion"/>
  <pageMargins left="0.74803149606299213" right="0.74803149606299213" top="0.98425196850393704" bottom="0.98425196850393704" header="0.51181102362204722" footer="0.51181102362204722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IIst</vt:lpstr>
      <vt:lpstr>IInst</vt:lpstr>
      <vt:lpstr>Uwagi</vt:lpstr>
      <vt:lpstr>IInst!Obszar_wydruku</vt:lpstr>
      <vt:lpstr>IIst!Obszar_wydruku</vt:lpstr>
      <vt:lpstr>Uwagi!Obszar_wydruku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revision>1</cp:revision>
  <cp:lastPrinted>2014-06-16T08:58:04Z</cp:lastPrinted>
  <dcterms:created xsi:type="dcterms:W3CDTF">2007-08-22T18:37:58Z</dcterms:created>
  <dcterms:modified xsi:type="dcterms:W3CDTF">2018-04-13T12:52:04Z</dcterms:modified>
</cp:coreProperties>
</file>