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FD61391F-05EE-974F-B817-B82F3EB25ECD}" xr6:coauthVersionLast="32" xr6:coauthVersionMax="32" xr10:uidLastSave="{00000000-0000-0000-0000-000000000000}"/>
  <bookViews>
    <workbookView xWindow="14120" yWindow="7260" windowWidth="24980" windowHeight="16060" tabRatio="603"/>
  </bookViews>
  <sheets>
    <sheet name="IIst" sheetId="1" r:id="rId1"/>
    <sheet name="Uwagi" sheetId="4" r:id="rId2"/>
  </sheets>
  <definedNames>
    <definedName name="Excel_BuiltIn_Print_Area_3">#REF!</definedName>
    <definedName name="_xlnm.Print_Area" localSheetId="0">IIst!$A$1:$L$76</definedName>
  </definedNames>
  <calcPr calcId="162913"/>
</workbook>
</file>

<file path=xl/calcChain.xml><?xml version="1.0" encoding="utf-8"?>
<calcChain xmlns="http://schemas.openxmlformats.org/spreadsheetml/2006/main">
  <c r="C64" i="1" l="1"/>
  <c r="C65" i="1"/>
  <c r="J49" i="1"/>
  <c r="J50" i="1"/>
  <c r="J51" i="1"/>
  <c r="J52" i="1"/>
  <c r="J53" i="1"/>
  <c r="J48" i="1"/>
  <c r="J54" i="1" s="1"/>
  <c r="J16" i="1"/>
  <c r="J17" i="1"/>
  <c r="J27" i="1" s="1"/>
  <c r="J18" i="1"/>
  <c r="J21" i="1"/>
  <c r="J22" i="1"/>
  <c r="J23" i="1"/>
  <c r="J24" i="1"/>
  <c r="J25" i="1"/>
  <c r="J26" i="1"/>
  <c r="D27" i="1"/>
  <c r="F27" i="1"/>
  <c r="G27" i="1"/>
  <c r="H27" i="1"/>
  <c r="I27" i="1"/>
  <c r="K27" i="1"/>
  <c r="J32" i="1"/>
  <c r="J34" i="1"/>
  <c r="J36" i="1"/>
  <c r="J37" i="1"/>
  <c r="J38" i="1"/>
  <c r="J39" i="1"/>
  <c r="J40" i="1"/>
  <c r="J41" i="1"/>
  <c r="J43" i="1" s="1"/>
  <c r="J42" i="1"/>
  <c r="D43" i="1"/>
  <c r="C61" i="1" s="1"/>
  <c r="F43" i="1"/>
  <c r="G43" i="1"/>
  <c r="H43" i="1"/>
  <c r="I43" i="1"/>
  <c r="K43" i="1"/>
  <c r="D54" i="1"/>
  <c r="F54" i="1"/>
  <c r="G54" i="1"/>
  <c r="H54" i="1"/>
  <c r="I54" i="1"/>
  <c r="K54" i="1"/>
  <c r="L59" i="1" l="1"/>
  <c r="C62" i="1"/>
</calcChain>
</file>

<file path=xl/sharedStrings.xml><?xml version="1.0" encoding="utf-8"?>
<sst xmlns="http://schemas.openxmlformats.org/spreadsheetml/2006/main" count="206" uniqueCount="146">
  <si>
    <t>Politechnika Białostocka</t>
  </si>
  <si>
    <t>Wydział Budownictwa i Inżynierii Środowiska</t>
  </si>
  <si>
    <t>PLAN  STUDIÓW  STACJONARNYCH II STOPNIA (MGR)</t>
  </si>
  <si>
    <t>kierunek: ARCHITEKTURA KRAJOBRAZU</t>
  </si>
  <si>
    <t>specjalność: PROJEKTOWANIE I URZĄDZANIE KRAJOBRAZU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</si>
  <si>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</si>
  <si>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</si>
  <si>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</si>
  <si>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</si>
  <si>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</si>
  <si>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</si>
  <si>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  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</si>
  <si>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</si>
  <si>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</si>
  <si>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</si>
  <si>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</si>
  <si>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</si>
  <si>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</si>
  <si>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</si>
  <si>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</si>
  <si>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</si>
  <si>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</si>
  <si>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</si>
  <si>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 xml:space="preserve">Historia i teoria kształtowania przestrzeni (E)  </t>
  </si>
  <si>
    <t>AK 2101</t>
  </si>
  <si>
    <t>Planowanie przestrzenne (E)</t>
  </si>
  <si>
    <t>AK 2102</t>
  </si>
  <si>
    <t>Inżynieria krajobrazu (E)</t>
  </si>
  <si>
    <t>AK 2103</t>
  </si>
  <si>
    <t>KOiKŚ</t>
  </si>
  <si>
    <t>Klimat obszarów zurbanizowanych</t>
  </si>
  <si>
    <t>AK 2104</t>
  </si>
  <si>
    <t>KPBiOB</t>
  </si>
  <si>
    <t>AK 2105</t>
  </si>
  <si>
    <t>2*</t>
  </si>
  <si>
    <t xml:space="preserve">Monitoring środowiska </t>
  </si>
  <si>
    <t>AK 2106</t>
  </si>
  <si>
    <t>Projektowanie zintegrowane I</t>
  </si>
  <si>
    <t>AK 2107</t>
  </si>
  <si>
    <t>Modelowanie 3D i wizualizacja w AK</t>
  </si>
  <si>
    <t>AK 2108</t>
  </si>
  <si>
    <t>AK 2109</t>
  </si>
  <si>
    <t>SJO</t>
  </si>
  <si>
    <t>RAZEM</t>
  </si>
  <si>
    <t>II</t>
  </si>
  <si>
    <t>Kształtowanie krajobrazu miasta (E)</t>
  </si>
  <si>
    <t>AK 2212</t>
  </si>
  <si>
    <t>Projektowanie i urządzanie zieleni przyulicznej</t>
  </si>
  <si>
    <t>AK 2213</t>
  </si>
  <si>
    <t>1*</t>
  </si>
  <si>
    <t>Projektowanie zintegrowane II</t>
  </si>
  <si>
    <t>AK 2214</t>
  </si>
  <si>
    <t>Krajobraz kulturowy</t>
  </si>
  <si>
    <t>AK 2215</t>
  </si>
  <si>
    <t>Systemy Informacji Przestrzennej (E)</t>
  </si>
  <si>
    <t>AK 2216</t>
  </si>
  <si>
    <t>Rośliny w środowisku miejskim (E)</t>
  </si>
  <si>
    <t>AK 2217</t>
  </si>
  <si>
    <t>ZBSiB</t>
  </si>
  <si>
    <t>Przedmiot do wyboru I A/B</t>
  </si>
  <si>
    <t>AK 2219 A/B</t>
  </si>
  <si>
    <t>Przedmiot do wyboru II A/B</t>
  </si>
  <si>
    <t>AK 2220 A/B</t>
  </si>
  <si>
    <t>Przedmiot do wyboru III A/B</t>
  </si>
  <si>
    <t>AK 2221 A/B</t>
  </si>
  <si>
    <t>AK 2222 A/B</t>
  </si>
  <si>
    <t>III</t>
  </si>
  <si>
    <t>Kształtowanie krajobrazu obszarów wiejskich (E)</t>
  </si>
  <si>
    <t>AK 2323</t>
  </si>
  <si>
    <t>Przedmiot do wyboru IV A/B</t>
  </si>
  <si>
    <t>AK 2325 A/B</t>
  </si>
  <si>
    <t>KSIŚ</t>
  </si>
  <si>
    <t>Seminarium dyplomowe</t>
  </si>
  <si>
    <t>AK 2326</t>
  </si>
  <si>
    <t>Praca dyplomowa magisterska</t>
  </si>
  <si>
    <t>AK 2327</t>
  </si>
  <si>
    <t>AK 2328</t>
  </si>
  <si>
    <t>Łączna liczba godzin zajęć dydaktycznych na studiach magisterskich wynosi: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</si>
  <si>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</si>
  <si>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</si>
  <si>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</si>
  <si>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</si>
  <si>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</si>
  <si>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</si>
  <si>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I A</t>
  </si>
  <si>
    <t>I B</t>
  </si>
  <si>
    <t>II A</t>
  </si>
  <si>
    <t>II B</t>
  </si>
  <si>
    <t>III A</t>
  </si>
  <si>
    <t>III B</t>
  </si>
  <si>
    <t>IV A</t>
  </si>
  <si>
    <t>IV B</t>
  </si>
  <si>
    <t>HES II A</t>
  </si>
  <si>
    <t>HES II B</t>
  </si>
  <si>
    <t xml:space="preserve">AK 2218 </t>
  </si>
  <si>
    <t>Kształtowanie obszarów chronionych</t>
  </si>
  <si>
    <t xml:space="preserve">Jednostki: </t>
  </si>
  <si>
    <t>KM</t>
  </si>
  <si>
    <t>Wydział Informatyki (Katedra Matematyki)</t>
  </si>
  <si>
    <t>Katedra Ochrony i Kształtowania Środowiska</t>
  </si>
  <si>
    <t>Katedra Podstaw Budownictwa i Ochrony Budowli</t>
  </si>
  <si>
    <t>Katedra Systemów Inżynierii Środowiska</t>
  </si>
  <si>
    <t>Katedra Technologii w Inżynierii i Ochronie Środowiska</t>
  </si>
  <si>
    <t>Studium Praktycznej Nauki Języków Obcych</t>
  </si>
  <si>
    <t>SWFiS</t>
  </si>
  <si>
    <t>Studium Wychowania Fizycznego i Sportu</t>
  </si>
  <si>
    <t>Zakład Biologii Sanitarnej i Biotechnologii</t>
  </si>
  <si>
    <t>ZIP</t>
  </si>
  <si>
    <t>Zakład Informacji Przestrzennej</t>
  </si>
  <si>
    <t xml:space="preserve">Teoria barw i malarstwo </t>
  </si>
  <si>
    <t>(obowiązuje studentów, którzy rozpoczęli studia w roku akad. 2012/2013)</t>
  </si>
  <si>
    <t xml:space="preserve">AK 2110 </t>
  </si>
  <si>
    <t xml:space="preserve">Socjologia i psychologia środowiskowa (HES I) </t>
  </si>
  <si>
    <t>Przedmiot do wyboru V A/B</t>
  </si>
  <si>
    <t>AK 2324 A/B</t>
  </si>
  <si>
    <t>V A</t>
  </si>
  <si>
    <t>V B</t>
  </si>
  <si>
    <t xml:space="preserve">g. zlecone </t>
  </si>
  <si>
    <t>Przedmiot do wyboru (HES II) A/B</t>
  </si>
  <si>
    <t xml:space="preserve">Opracowania multimedialne </t>
  </si>
  <si>
    <t>Student kończący studia na II stopniu zobowiązany jest do :</t>
  </si>
  <si>
    <t xml:space="preserve">1) Odbycia praktyki dyplomowej w wymiarze 2 tygodni, zaliczenia praktyki (bez wstawiania oceny) dokonuje promotor </t>
  </si>
  <si>
    <t xml:space="preserve">Praktyka dyplomowa </t>
  </si>
  <si>
    <t>Język obcy</t>
  </si>
  <si>
    <t xml:space="preserve">Rośliny we wnętrzach architektonicznych </t>
  </si>
  <si>
    <t xml:space="preserve">Rośliny we wnętrzach krajobrazowych </t>
  </si>
  <si>
    <t xml:space="preserve">Przydomowe oczyszczalnie ścieków </t>
  </si>
  <si>
    <t xml:space="preserve">Małe oczyszczalnie ścieków </t>
  </si>
  <si>
    <t xml:space="preserve">Rekultywacja składowisk i terenów zdegradowanych </t>
  </si>
  <si>
    <t xml:space="preserve">Restytucja krajobrazu </t>
  </si>
  <si>
    <t xml:space="preserve">Projektowanie terenów sportowo-rekreacyjnych </t>
  </si>
  <si>
    <t xml:space="preserve">Projektowanie terenów wystawienniczych </t>
  </si>
  <si>
    <t xml:space="preserve">Woda w architekturze miejskiej </t>
  </si>
  <si>
    <t xml:space="preserve">Uzbrojenie techniczne terenu </t>
  </si>
  <si>
    <t xml:space="preserve">Semantyka ogrodów: symbolika ogrodów </t>
  </si>
  <si>
    <t xml:space="preserve">Semantyka ogrodów: ogrody w literaturze i sztuce </t>
  </si>
  <si>
    <t>KTwIiOŚ</t>
  </si>
  <si>
    <t>KTwIiOŚ/KSIŚ</t>
  </si>
  <si>
    <t xml:space="preserve">Kształtowanie obszarów chronionych, Projektowanie i urządzanie zieleni przyulicznej, Krajobraz kulturowy - ćwiczenia realizowane są w postaci ćwiczeń terenowych; </t>
  </si>
  <si>
    <t>Przedmioty obieralne:</t>
  </si>
  <si>
    <t>AK 2111 A/B/C</t>
  </si>
  <si>
    <t>..........................................</t>
  </si>
  <si>
    <t>(pieczęć i podpis Dziekana)</t>
  </si>
  <si>
    <t>zatwierdzony przez Radę Wydziału w dniu 15.05.2013</t>
  </si>
  <si>
    <t>15.05.2013</t>
  </si>
  <si>
    <t>Plan studiów został zatwierdzony przez Radę Wydziału w dniu 15 maja 2013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</si>
</sst>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36"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8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6" borderId="1" applyNumberFormat="0" applyAlignment="0" applyProtection="0"/>
    <xf numFmtId="0" fontId="4" fillId="15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16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15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4" fillId="18" borderId="9" applyNumberFormat="0" applyAlignment="0" applyProtection="0"/>
    <xf numFmtId="0" fontId="17" fillId="3" borderId="0" applyNumberFormat="0" applyBorder="0" applyAlignment="0" applyProtection="0"/>
  </cellStyleXfs>
  <cellXfs count="144">
    <xf numFmtId="0" fontId="0" fillId="0" borderId="0" xfId="0"/>
    <xf numFmtId="0" fontId="21" fillId="0" borderId="0" xfId="0" applyFont="1"/>
    <xf numFmtId="0" fontId="23" fillId="0" borderId="0" xfId="0" applyFont="1"/>
    <xf numFmtId="0" fontId="25" fillId="0" borderId="0" xfId="0" applyFont="1"/>
    <xf numFmtId="0" fontId="20" fillId="0" borderId="0" xfId="0" applyFont="1" applyFill="1" applyAlignment="1"/>
    <xf numFmtId="0" fontId="20" fillId="0" borderId="0" xfId="0" applyFont="1" applyAlignment="1"/>
    <xf numFmtId="0" fontId="0" fillId="0" borderId="10" xfId="0" applyFont="1" applyBorder="1" applyAlignment="1">
      <alignment horizontal="center"/>
    </xf>
    <xf numFmtId="0" fontId="0" fillId="0" borderId="11" xfId="0" applyBorder="1"/>
    <xf numFmtId="2" fontId="26" fillId="0" borderId="12" xfId="0" applyNumberFormat="1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/>
    <xf numFmtId="0" fontId="0" fillId="0" borderId="15" xfId="0" applyFont="1" applyFill="1" applyBorder="1"/>
    <xf numFmtId="0" fontId="0" fillId="0" borderId="10" xfId="0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13" xfId="0" applyFont="1" applyFill="1" applyBorder="1"/>
    <xf numFmtId="49" fontId="26" fillId="0" borderId="12" xfId="0" applyNumberFormat="1" applyFont="1" applyFill="1" applyBorder="1" applyAlignment="1">
      <alignment horizontal="left"/>
    </xf>
    <xf numFmtId="0" fontId="0" fillId="0" borderId="19" xfId="0" applyFont="1" applyFill="1" applyBorder="1"/>
    <xf numFmtId="0" fontId="0" fillId="0" borderId="20" xfId="0" applyFont="1" applyFill="1" applyBorder="1"/>
    <xf numFmtId="49" fontId="26" fillId="0" borderId="12" xfId="0" applyNumberFormat="1" applyFont="1" applyFill="1" applyBorder="1" applyAlignment="1">
      <alignment horizontal="left" wrapText="1"/>
    </xf>
    <xf numFmtId="0" fontId="0" fillId="0" borderId="21" xfId="0" applyFont="1" applyFill="1" applyBorder="1"/>
    <xf numFmtId="0" fontId="26" fillId="19" borderId="12" xfId="0" applyNumberFormat="1" applyFont="1" applyFill="1" applyBorder="1" applyAlignment="1">
      <alignment horizontal="left" wrapText="1"/>
    </xf>
    <xf numFmtId="0" fontId="26" fillId="0" borderId="12" xfId="0" applyNumberFormat="1" applyFont="1" applyFill="1" applyBorder="1" applyAlignment="1">
      <alignment horizontal="left" wrapText="1"/>
    </xf>
    <xf numFmtId="0" fontId="26" fillId="0" borderId="12" xfId="0" applyNumberFormat="1" applyFont="1" applyFill="1" applyBorder="1" applyAlignment="1">
      <alignment horizontal="left"/>
    </xf>
    <xf numFmtId="0" fontId="0" fillId="0" borderId="14" xfId="0" applyFont="1" applyFill="1" applyBorder="1" applyAlignment="1">
      <alignment horizontal="right"/>
    </xf>
    <xf numFmtId="0" fontId="26" fillId="19" borderId="22" xfId="0" applyNumberFormat="1" applyFont="1" applyFill="1" applyBorder="1" applyAlignment="1">
      <alignment horizontal="left"/>
    </xf>
    <xf numFmtId="0" fontId="0" fillId="0" borderId="0" xfId="0" applyBorder="1"/>
    <xf numFmtId="0" fontId="26" fillId="0" borderId="13" xfId="0" applyNumberFormat="1" applyFont="1" applyFill="1" applyBorder="1" applyAlignment="1">
      <alignment horizontal="left" wrapText="1"/>
    </xf>
    <xf numFmtId="0" fontId="26" fillId="19" borderId="13" xfId="0" applyNumberFormat="1" applyFont="1" applyFill="1" applyBorder="1" applyAlignment="1">
      <alignment horizontal="left" wrapText="1"/>
    </xf>
    <xf numFmtId="0" fontId="26" fillId="19" borderId="16" xfId="0" applyNumberFormat="1" applyFont="1" applyFill="1" applyBorder="1" applyAlignment="1">
      <alignment horizontal="left" wrapText="1"/>
    </xf>
    <xf numFmtId="0" fontId="29" fillId="0" borderId="0" xfId="0" applyFont="1"/>
    <xf numFmtId="0" fontId="20" fillId="0" borderId="0" xfId="0" applyFont="1" applyAlignment="1">
      <alignment horizontal="right"/>
    </xf>
    <xf numFmtId="0" fontId="22" fillId="0" borderId="0" xfId="0" applyFont="1" applyAlignment="1"/>
    <xf numFmtId="0" fontId="18" fillId="0" borderId="0" xfId="0" applyFont="1" applyAlignment="1"/>
    <xf numFmtId="0" fontId="0" fillId="0" borderId="0" xfId="0" applyAlignment="1"/>
    <xf numFmtId="0" fontId="30" fillId="0" borderId="0" xfId="0" applyFont="1"/>
    <xf numFmtId="0" fontId="0" fillId="0" borderId="0" xfId="0" applyAlignment="1">
      <alignment horizontal="center"/>
    </xf>
    <xf numFmtId="0" fontId="27" fillId="0" borderId="0" xfId="0" applyFont="1" applyAlignment="1"/>
    <xf numFmtId="0" fontId="0" fillId="0" borderId="0" xfId="0" applyFill="1"/>
    <xf numFmtId="172" fontId="18" fillId="0" borderId="0" xfId="0" applyNumberFormat="1" applyFont="1" applyFill="1" applyAlignment="1">
      <alignment horizontal="center"/>
    </xf>
    <xf numFmtId="0" fontId="19" fillId="0" borderId="0" xfId="0" applyFont="1" applyFill="1"/>
    <xf numFmtId="0" fontId="21" fillId="0" borderId="0" xfId="0" applyFont="1" applyFill="1"/>
    <xf numFmtId="173" fontId="22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23" fillId="0" borderId="0" xfId="0" applyFont="1" applyFill="1"/>
    <xf numFmtId="0" fontId="24" fillId="0" borderId="0" xfId="0" applyFont="1" applyFill="1" applyAlignment="1">
      <alignment horizontal="center"/>
    </xf>
    <xf numFmtId="0" fontId="25" fillId="0" borderId="0" xfId="0" applyFont="1" applyFill="1"/>
    <xf numFmtId="0" fontId="0" fillId="0" borderId="10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19" xfId="0" applyFill="1" applyBorder="1"/>
    <xf numFmtId="0" fontId="0" fillId="0" borderId="24" xfId="0" applyFont="1" applyFill="1" applyBorder="1" applyAlignment="1">
      <alignment horizontal="center"/>
    </xf>
    <xf numFmtId="0" fontId="0" fillId="0" borderId="11" xfId="0" applyFill="1" applyBorder="1"/>
    <xf numFmtId="0" fontId="0" fillId="0" borderId="1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7" xfId="0" applyFill="1" applyBorder="1"/>
    <xf numFmtId="0" fontId="0" fillId="0" borderId="15" xfId="0" applyFill="1" applyBorder="1" applyAlignment="1">
      <alignment horizontal="right"/>
    </xf>
    <xf numFmtId="0" fontId="0" fillId="0" borderId="28" xfId="0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0" fillId="0" borderId="0" xfId="0" applyFill="1" applyBorder="1"/>
    <xf numFmtId="0" fontId="0" fillId="0" borderId="14" xfId="0" applyFill="1" applyBorder="1"/>
    <xf numFmtId="0" fontId="28" fillId="0" borderId="0" xfId="0" applyFont="1" applyFill="1"/>
    <xf numFmtId="0" fontId="0" fillId="0" borderId="0" xfId="0" applyFont="1" applyFill="1"/>
    <xf numFmtId="0" fontId="20" fillId="0" borderId="0" xfId="0" applyFont="1" applyFill="1"/>
    <xf numFmtId="174" fontId="20" fillId="0" borderId="0" xfId="0" applyNumberFormat="1" applyFont="1" applyFill="1"/>
    <xf numFmtId="0" fontId="0" fillId="0" borderId="0" xfId="0" applyFill="1" applyAlignment="1"/>
    <xf numFmtId="0" fontId="18" fillId="0" borderId="0" xfId="0" applyFont="1" applyFill="1" applyAlignment="1"/>
    <xf numFmtId="0" fontId="22" fillId="0" borderId="0" xfId="0" applyFont="1" applyFill="1"/>
    <xf numFmtId="0" fontId="0" fillId="0" borderId="29" xfId="0" applyFill="1" applyBorder="1"/>
    <xf numFmtId="0" fontId="22" fillId="0" borderId="0" xfId="0" applyFont="1" applyFill="1" applyAlignment="1"/>
    <xf numFmtId="0" fontId="0" fillId="0" borderId="13" xfId="0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6" fillId="0" borderId="0" xfId="0" applyFont="1" applyFill="1"/>
    <xf numFmtId="0" fontId="19" fillId="0" borderId="0" xfId="0" applyFont="1"/>
    <xf numFmtId="0" fontId="29" fillId="0" borderId="0" xfId="0" applyFont="1" applyFill="1" applyAlignment="1">
      <alignment horizontal="right"/>
    </xf>
    <xf numFmtId="0" fontId="18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right" vertical="top"/>
    </xf>
    <xf numFmtId="0" fontId="26" fillId="0" borderId="0" xfId="0" applyFont="1" applyFill="1" applyBorder="1" applyAlignment="1">
      <alignment horizontal="center" vertical="top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Border="1" applyAlignment="1"/>
    <xf numFmtId="1" fontId="26" fillId="0" borderId="0" xfId="0" applyNumberFormat="1" applyFont="1" applyFill="1" applyBorder="1" applyAlignment="1">
      <alignment horizontal="center" vertical="top"/>
    </xf>
    <xf numFmtId="0" fontId="30" fillId="0" borderId="30" xfId="0" applyFont="1" applyFill="1" applyBorder="1" applyAlignment="1">
      <alignment horizontal="center"/>
    </xf>
    <xf numFmtId="0" fontId="30" fillId="0" borderId="30" xfId="0" applyFont="1" applyFill="1" applyBorder="1" applyAlignment="1">
      <alignment horizontal="left"/>
    </xf>
    <xf numFmtId="0" fontId="30" fillId="0" borderId="30" xfId="0" applyFont="1" applyBorder="1" applyAlignment="1">
      <alignment horizontal="center"/>
    </xf>
    <xf numFmtId="0" fontId="30" fillId="0" borderId="30" xfId="0" applyFont="1" applyFill="1" applyBorder="1"/>
    <xf numFmtId="0" fontId="30" fillId="0" borderId="30" xfId="0" applyFont="1" applyFill="1" applyBorder="1" applyAlignment="1"/>
    <xf numFmtId="0" fontId="27" fillId="0" borderId="30" xfId="0" applyFont="1" applyFill="1" applyBorder="1" applyAlignment="1">
      <alignment horizontal="left"/>
    </xf>
    <xf numFmtId="0" fontId="26" fillId="0" borderId="30" xfId="0" applyFont="1" applyFill="1" applyBorder="1"/>
    <xf numFmtId="0" fontId="32" fillId="0" borderId="30" xfId="0" applyFont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6" fillId="0" borderId="0" xfId="0" quotePrefix="1" applyFont="1" applyFill="1" applyBorder="1" applyAlignment="1">
      <alignment horizontal="left" vertical="center"/>
    </xf>
    <xf numFmtId="0" fontId="35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Fill="1"/>
    <xf numFmtId="0" fontId="18" fillId="0" borderId="31" xfId="0" applyFont="1" applyFill="1" applyBorder="1" applyAlignment="1">
      <alignment horizontal="center"/>
    </xf>
    <xf numFmtId="0" fontId="0" fillId="0" borderId="26" xfId="0" applyFill="1" applyBorder="1"/>
    <xf numFmtId="0" fontId="0" fillId="0" borderId="32" xfId="0" applyBorder="1"/>
    <xf numFmtId="0" fontId="0" fillId="0" borderId="32" xfId="0" applyFill="1" applyBorder="1"/>
    <xf numFmtId="0" fontId="18" fillId="0" borderId="32" xfId="0" applyFont="1" applyFill="1" applyBorder="1"/>
    <xf numFmtId="0" fontId="0" fillId="0" borderId="32" xfId="0" applyFont="1" applyFill="1" applyBorder="1"/>
    <xf numFmtId="0" fontId="18" fillId="0" borderId="32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27" fillId="0" borderId="34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49" fontId="26" fillId="0" borderId="37" xfId="0" applyNumberFormat="1" applyFont="1" applyFill="1" applyBorder="1" applyAlignment="1">
      <alignment horizontal="left"/>
    </xf>
    <xf numFmtId="0" fontId="0" fillId="0" borderId="38" xfId="0" applyFill="1" applyBorder="1" applyAlignment="1">
      <alignment horizontal="center"/>
    </xf>
    <xf numFmtId="0" fontId="0" fillId="0" borderId="39" xfId="0" applyFont="1" applyFill="1" applyBorder="1"/>
    <xf numFmtId="0" fontId="0" fillId="0" borderId="38" xfId="0" applyFont="1" applyFill="1" applyBorder="1"/>
    <xf numFmtId="0" fontId="27" fillId="0" borderId="40" xfId="0" applyFont="1" applyFill="1" applyBorder="1" applyAlignment="1">
      <alignment horizontal="center"/>
    </xf>
    <xf numFmtId="0" fontId="18" fillId="0" borderId="41" xfId="0" applyFont="1" applyFill="1" applyBorder="1" applyAlignment="1">
      <alignment horizontal="center"/>
    </xf>
    <xf numFmtId="0" fontId="26" fillId="19" borderId="37" xfId="0" applyNumberFormat="1" applyFont="1" applyFill="1" applyBorder="1" applyAlignment="1">
      <alignment horizontal="left" wrapText="1"/>
    </xf>
    <xf numFmtId="0" fontId="0" fillId="0" borderId="38" xfId="0" applyFont="1" applyFill="1" applyBorder="1" applyAlignment="1">
      <alignment horizontal="center"/>
    </xf>
    <xf numFmtId="0" fontId="18" fillId="0" borderId="29" xfId="0" applyFont="1" applyFill="1" applyBorder="1"/>
    <xf numFmtId="0" fontId="18" fillId="0" borderId="29" xfId="0" applyFont="1" applyFill="1" applyBorder="1" applyAlignment="1">
      <alignment horizontal="center"/>
    </xf>
    <xf numFmtId="0" fontId="18" fillId="0" borderId="34" xfId="0" applyFont="1" applyFill="1" applyBorder="1" applyAlignment="1">
      <alignment horizontal="center"/>
    </xf>
    <xf numFmtId="0" fontId="26" fillId="20" borderId="38" xfId="0" applyNumberFormat="1" applyFont="1" applyFill="1" applyBorder="1" applyAlignment="1">
      <alignment horizontal="left" wrapText="1"/>
    </xf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ont="1" applyFill="1" applyBorder="1" applyAlignment="1">
      <alignment horizontal="center"/>
    </xf>
    <xf numFmtId="0" fontId="0" fillId="0" borderId="46" xfId="0" applyFill="1" applyBorder="1"/>
    <xf numFmtId="0" fontId="0" fillId="0" borderId="47" xfId="0" applyFill="1" applyBorder="1" applyAlignment="1">
      <alignment horizontal="center"/>
    </xf>
    <xf numFmtId="0" fontId="0" fillId="0" borderId="48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31" fillId="0" borderId="34" xfId="0" applyFont="1" applyFill="1" applyBorder="1" applyAlignment="1">
      <alignment horizontal="center"/>
    </xf>
    <xf numFmtId="0" fontId="0" fillId="0" borderId="50" xfId="0" applyFont="1" applyFill="1" applyBorder="1"/>
    <xf numFmtId="0" fontId="0" fillId="0" borderId="51" xfId="0" applyFont="1" applyFill="1" applyBorder="1" applyAlignment="1">
      <alignment horizontal="center"/>
    </xf>
    <xf numFmtId="0" fontId="18" fillId="0" borderId="40" xfId="0" applyFont="1" applyFill="1" applyBorder="1" applyAlignment="1">
      <alignment horizontal="center"/>
    </xf>
    <xf numFmtId="0" fontId="27" fillId="0" borderId="0" xfId="0" applyFont="1" applyFill="1"/>
    <xf numFmtId="0" fontId="27" fillId="20" borderId="52" xfId="0" applyFont="1" applyFill="1" applyBorder="1" applyAlignment="1">
      <alignment horizontal="left"/>
    </xf>
    <xf numFmtId="0" fontId="0" fillId="0" borderId="53" xfId="0" applyBorder="1" applyAlignment="1">
      <alignment horizontal="left"/>
    </xf>
    <xf numFmtId="0" fontId="27" fillId="0" borderId="52" xfId="0" applyFont="1" applyBorder="1" applyAlignment="1">
      <alignment horizontal="center"/>
    </xf>
    <xf numFmtId="0" fontId="0" fillId="0" borderId="53" xfId="0" applyBorder="1" applyAlignment="1"/>
  </cellXfs>
  <cellStyles count="28">
    <cellStyle name="20% - akcent 1" xfId="1" builtinId="30" customBuiltin="1"/>
    <cellStyle name="20% - akcent 4" xfId="2" builtinId="42" customBuiltin="1"/>
    <cellStyle name="40% - akcent 6" xfId="3" builtinId="51" customBuiltin="1"/>
    <cellStyle name="60% - akcent 1" xfId="4" builtinId="32" customBuiltin="1"/>
    <cellStyle name="Akcent 1" xfId="5" builtinId="29" customBuiltin="1"/>
    <cellStyle name="Akcent 2" xfId="6" builtinId="33" customBuiltin="1"/>
    <cellStyle name="Akcent 3" xfId="7" builtinId="37" customBuiltin="1"/>
    <cellStyle name="Akcent 4" xfId="8" builtinId="41" customBuiltin="1"/>
    <cellStyle name="Akcent 5" xfId="9" builtinId="45" customBuiltin="1"/>
    <cellStyle name="Akcent 6" xfId="10" builtinId="49" customBuiltin="1"/>
    <cellStyle name="Dane wejściowe" xfId="11" builtinId="20" customBuiltin="1"/>
    <cellStyle name="Dane wyjściowe" xfId="12" builtinId="21" customBuiltin="1"/>
    <cellStyle name="Dobre" xfId="13" builtinId="26" customBuiltin="1"/>
    <cellStyle name="Komórka połączona" xfId="14" builtinId="24" customBuiltin="1"/>
    <cellStyle name="Komórka zaznaczona" xfId="15" builtinId="23" customBuiltin="1"/>
    <cellStyle name="Nagłówek 1" xfId="16" builtinId="16" customBuiltin="1"/>
    <cellStyle name="Nagłówek 2" xfId="17" builtinId="17" customBuiltin="1"/>
    <cellStyle name="Nagłówek 3" xfId="18" builtinId="18" customBuiltin="1"/>
    <cellStyle name="Nagłówek 4" xfId="19" builtinId="19" customBuiltin="1"/>
    <cellStyle name="Neutralne" xfId="20" builtinId="28" customBuiltin="1"/>
    <cellStyle name="Normalny" xfId="0" builtinId="0"/>
    <cellStyle name="Obliczenia" xfId="21" builtinId="22" customBuiltin="1"/>
    <cellStyle name="Suma" xfId="22" builtinId="25" customBuiltin="1"/>
    <cellStyle name="Tekst objaśnienia" xfId="23" builtinId="53" customBuiltin="1"/>
    <cellStyle name="Tekst ostrzeżenia" xfId="24" builtinId="11" customBuiltin="1"/>
    <cellStyle name="Tytuł" xfId="25" builtinId="15" customBuiltin="1"/>
    <cellStyle name="Uwaga" xfId="26" builtinId="10" customBuiltin="1"/>
    <cellStyle name="Złe" xfId="27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8"/>
  <sheetViews>
    <sheetView tabSelected="1" topLeftCell="A10" zoomScaleNormal="100" workbookViewId="0">
      <selection activeCell="B70" sqref="B70"/>
    </sheetView>
  </sheetViews>
  <sheetFormatPr baseColWidth="10" defaultRowHeight="13"/>
  <cols>
    <col min="1" max="1" width="4.83203125" style="39" customWidth="1"/>
    <col min="2" max="2" width="47.83203125" customWidth="1"/>
    <col min="3" max="3" width="15.33203125" style="39" customWidth="1"/>
    <col min="4" max="9" width="5.6640625" style="39" customWidth="1"/>
    <col min="10" max="10" width="12.5" style="39" customWidth="1"/>
    <col min="11" max="11" width="14.6640625" style="39" customWidth="1"/>
    <col min="12" max="12" width="12.6640625" style="39" customWidth="1"/>
    <col min="13" max="13" width="9.1640625" style="39" customWidth="1"/>
    <col min="14" max="256" width="8.83203125" customWidth="1"/>
  </cols>
  <sheetData>
    <row r="1" spans="1:13" ht="15" customHeight="1">
      <c r="D1" s="40"/>
      <c r="L1" s="139" t="s">
        <v>144</v>
      </c>
    </row>
    <row r="2" spans="1:13" ht="20">
      <c r="C2" s="41"/>
    </row>
    <row r="3" spans="1:13" s="1" customFormat="1" ht="18">
      <c r="A3" s="64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3"/>
      <c r="M3" s="42"/>
    </row>
    <row r="4" spans="1:13" s="1" customFormat="1" ht="18" customHeight="1">
      <c r="A4" s="64" t="s">
        <v>1</v>
      </c>
      <c r="C4" s="42"/>
      <c r="D4" s="42"/>
      <c r="E4" s="42"/>
      <c r="F4" s="42"/>
      <c r="G4" s="42"/>
      <c r="H4" s="42"/>
      <c r="I4" s="42"/>
      <c r="J4" s="42"/>
      <c r="K4" s="42"/>
      <c r="L4" s="44"/>
      <c r="M4" s="42"/>
    </row>
    <row r="5" spans="1:13" s="2" customFormat="1" ht="39" customHeight="1">
      <c r="A5" s="68" t="s">
        <v>2</v>
      </c>
      <c r="C5" s="45"/>
      <c r="D5" s="45"/>
      <c r="E5" s="45"/>
      <c r="F5" s="45"/>
      <c r="G5" s="45"/>
      <c r="H5" s="45"/>
      <c r="I5" s="45"/>
      <c r="J5" s="41"/>
      <c r="K5" s="41"/>
      <c r="L5" s="42"/>
      <c r="M5" s="45"/>
    </row>
    <row r="6" spans="1:13" s="2" customFormat="1" ht="30" customHeight="1">
      <c r="A6" s="68"/>
      <c r="C6" s="45"/>
      <c r="D6" s="46"/>
      <c r="E6" s="45"/>
      <c r="F6" s="45"/>
      <c r="G6" s="45"/>
      <c r="H6" s="45"/>
      <c r="I6" s="45"/>
      <c r="J6" s="41"/>
      <c r="K6" s="41"/>
      <c r="L6" s="42"/>
      <c r="M6" s="45"/>
    </row>
    <row r="7" spans="1:13" s="2" customFormat="1" ht="23.25" customHeight="1">
      <c r="A7" s="68" t="s">
        <v>3</v>
      </c>
      <c r="C7" s="47"/>
      <c r="D7" s="45"/>
      <c r="E7" s="45"/>
      <c r="F7" s="45"/>
      <c r="G7" s="45"/>
      <c r="H7" s="45"/>
      <c r="I7" s="45"/>
      <c r="J7" s="41"/>
      <c r="K7" s="41"/>
      <c r="L7" s="42"/>
      <c r="M7" s="45"/>
    </row>
    <row r="8" spans="1:13" s="2" customFormat="1" ht="23.25" customHeight="1">
      <c r="A8" s="68" t="s">
        <v>4</v>
      </c>
      <c r="C8" s="47"/>
      <c r="D8" s="45"/>
      <c r="E8" s="45"/>
      <c r="F8" s="45"/>
      <c r="G8" s="45"/>
      <c r="H8" s="45"/>
      <c r="I8" s="45"/>
      <c r="J8" s="41"/>
      <c r="K8" s="41"/>
      <c r="L8" s="42"/>
      <c r="M8" s="45"/>
    </row>
    <row r="9" spans="1:13" s="2" customFormat="1" ht="26.25" customHeight="1">
      <c r="A9" s="4" t="s">
        <v>143</v>
      </c>
      <c r="C9" s="45"/>
      <c r="D9" s="45"/>
      <c r="E9" s="45"/>
      <c r="F9" s="45"/>
      <c r="G9" s="45"/>
      <c r="H9" s="45"/>
      <c r="I9" s="45"/>
      <c r="J9" s="41"/>
      <c r="K9" s="41"/>
      <c r="L9" s="42"/>
      <c r="M9" s="45"/>
    </row>
    <row r="10" spans="1:13" s="2" customFormat="1" ht="15" customHeight="1">
      <c r="A10" s="4" t="s">
        <v>110</v>
      </c>
      <c r="J10" s="74"/>
      <c r="K10" s="74"/>
      <c r="L10" s="1"/>
    </row>
    <row r="11" spans="1:13" s="2" customFormat="1" ht="15" customHeight="1">
      <c r="A11" s="4"/>
      <c r="C11" s="45"/>
      <c r="D11" s="45"/>
      <c r="E11" s="45"/>
      <c r="F11" s="45"/>
      <c r="G11" s="45"/>
      <c r="H11" s="45"/>
      <c r="I11" s="45"/>
      <c r="J11" s="41"/>
      <c r="K11" s="41"/>
      <c r="L11" s="42"/>
      <c r="M11" s="45"/>
    </row>
    <row r="12" spans="1:13" s="1" customFormat="1" ht="15" customHeight="1" thickBot="1">
      <c r="A12" s="42"/>
      <c r="B12" s="5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14" customHeight="1" thickBot="1">
      <c r="A13" s="128"/>
      <c r="B13" s="105"/>
      <c r="C13" s="106"/>
      <c r="D13" s="106"/>
      <c r="E13" s="106"/>
      <c r="F13" s="107" t="s">
        <v>5</v>
      </c>
      <c r="G13" s="106"/>
      <c r="H13" s="108" t="s">
        <v>6</v>
      </c>
      <c r="I13" s="106"/>
      <c r="J13" s="107"/>
      <c r="K13" s="109" t="s">
        <v>7</v>
      </c>
      <c r="L13" s="129"/>
    </row>
    <row r="14" spans="1:13" ht="15" customHeight="1">
      <c r="A14" s="112" t="s">
        <v>8</v>
      </c>
      <c r="B14" s="6" t="s">
        <v>9</v>
      </c>
      <c r="C14" s="48" t="s">
        <v>10</v>
      </c>
      <c r="D14" s="49" t="s">
        <v>11</v>
      </c>
      <c r="E14" s="60"/>
      <c r="F14" s="49"/>
      <c r="G14" s="49"/>
      <c r="H14" s="49"/>
      <c r="I14" s="50"/>
      <c r="J14" s="48" t="s">
        <v>12</v>
      </c>
      <c r="K14" s="51" t="s">
        <v>13</v>
      </c>
      <c r="L14" s="130" t="s">
        <v>14</v>
      </c>
    </row>
    <row r="15" spans="1:13" ht="15" customHeight="1" thickBot="1">
      <c r="A15" s="131"/>
      <c r="B15" s="7"/>
      <c r="C15" s="52"/>
      <c r="D15" s="53" t="s">
        <v>15</v>
      </c>
      <c r="E15" s="54" t="s">
        <v>16</v>
      </c>
      <c r="F15" s="53" t="s">
        <v>17</v>
      </c>
      <c r="G15" s="53" t="s">
        <v>18</v>
      </c>
      <c r="H15" s="53" t="s">
        <v>19</v>
      </c>
      <c r="I15" s="53" t="s">
        <v>20</v>
      </c>
      <c r="J15" s="53" t="s">
        <v>21</v>
      </c>
      <c r="K15" s="55" t="s">
        <v>22</v>
      </c>
      <c r="L15" s="132"/>
    </row>
    <row r="16" spans="1:13" ht="20" customHeight="1">
      <c r="A16" s="110">
        <v>1</v>
      </c>
      <c r="B16" s="8" t="s">
        <v>23</v>
      </c>
      <c r="C16" s="9" t="s">
        <v>24</v>
      </c>
      <c r="D16" s="10">
        <v>1</v>
      </c>
      <c r="E16" s="10">
        <v>1</v>
      </c>
      <c r="F16" s="10"/>
      <c r="G16" s="10"/>
      <c r="H16" s="10"/>
      <c r="I16" s="10"/>
      <c r="J16" s="10">
        <f t="shared" ref="J16:J26" si="0">SUM(D16:I16)*15</f>
        <v>30</v>
      </c>
      <c r="K16" s="11">
        <v>3</v>
      </c>
      <c r="L16" s="111" t="s">
        <v>29</v>
      </c>
    </row>
    <row r="17" spans="1:12" ht="20" customHeight="1">
      <c r="A17" s="112">
        <v>2</v>
      </c>
      <c r="B17" s="8" t="s">
        <v>25</v>
      </c>
      <c r="C17" s="9" t="s">
        <v>26</v>
      </c>
      <c r="D17" s="12">
        <v>2</v>
      </c>
      <c r="E17" s="12"/>
      <c r="F17" s="12"/>
      <c r="G17" s="12"/>
      <c r="H17" s="12">
        <v>2</v>
      </c>
      <c r="I17" s="12"/>
      <c r="J17" s="10">
        <f t="shared" si="0"/>
        <v>60</v>
      </c>
      <c r="K17" s="13">
        <v>4</v>
      </c>
      <c r="L17" s="111" t="s">
        <v>29</v>
      </c>
    </row>
    <row r="18" spans="1:12" ht="20" customHeight="1">
      <c r="A18" s="110">
        <v>3</v>
      </c>
      <c r="B18" s="8" t="s">
        <v>27</v>
      </c>
      <c r="C18" s="9" t="s">
        <v>28</v>
      </c>
      <c r="D18" s="10">
        <v>2</v>
      </c>
      <c r="E18" s="10"/>
      <c r="F18" s="10"/>
      <c r="G18" s="10"/>
      <c r="H18" s="10"/>
      <c r="I18" s="10"/>
      <c r="J18" s="14">
        <f t="shared" si="0"/>
        <v>30</v>
      </c>
      <c r="K18" s="13">
        <v>2</v>
      </c>
      <c r="L18" s="111" t="s">
        <v>29</v>
      </c>
    </row>
    <row r="19" spans="1:12" ht="20" customHeight="1">
      <c r="A19" s="112">
        <v>4</v>
      </c>
      <c r="B19" s="8" t="s">
        <v>30</v>
      </c>
      <c r="C19" s="9" t="s">
        <v>31</v>
      </c>
      <c r="D19" s="10"/>
      <c r="E19" s="10"/>
      <c r="F19" s="10"/>
      <c r="G19" s="10"/>
      <c r="H19" s="10">
        <v>1</v>
      </c>
      <c r="I19" s="15"/>
      <c r="J19" s="16">
        <v>15</v>
      </c>
      <c r="K19" s="16">
        <v>2</v>
      </c>
      <c r="L19" s="111" t="s">
        <v>32</v>
      </c>
    </row>
    <row r="20" spans="1:12" ht="20" customHeight="1">
      <c r="A20" s="110">
        <v>5</v>
      </c>
      <c r="B20" s="17" t="s">
        <v>95</v>
      </c>
      <c r="C20" s="9" t="s">
        <v>33</v>
      </c>
      <c r="D20" s="10">
        <v>1</v>
      </c>
      <c r="E20" s="25" t="s">
        <v>34</v>
      </c>
      <c r="F20" s="10"/>
      <c r="G20" s="10"/>
      <c r="H20" s="10">
        <v>1</v>
      </c>
      <c r="I20" s="10"/>
      <c r="J20" s="18">
        <v>60</v>
      </c>
      <c r="K20" s="19">
        <v>4</v>
      </c>
      <c r="L20" s="111" t="s">
        <v>29</v>
      </c>
    </row>
    <row r="21" spans="1:12" ht="20" customHeight="1">
      <c r="A21" s="112">
        <v>6</v>
      </c>
      <c r="B21" s="17" t="s">
        <v>35</v>
      </c>
      <c r="C21" s="9" t="s">
        <v>36</v>
      </c>
      <c r="D21" s="10">
        <v>1</v>
      </c>
      <c r="E21" s="10"/>
      <c r="F21" s="10"/>
      <c r="G21" s="10"/>
      <c r="H21" s="10">
        <v>2</v>
      </c>
      <c r="I21" s="10"/>
      <c r="J21" s="10">
        <f t="shared" si="0"/>
        <v>45</v>
      </c>
      <c r="K21" s="16">
        <v>3</v>
      </c>
      <c r="L21" s="111" t="s">
        <v>136</v>
      </c>
    </row>
    <row r="22" spans="1:12" ht="20" customHeight="1">
      <c r="A22" s="110">
        <v>7</v>
      </c>
      <c r="B22" s="20" t="s">
        <v>37</v>
      </c>
      <c r="C22" s="9" t="s">
        <v>38</v>
      </c>
      <c r="D22" s="10"/>
      <c r="E22" s="10"/>
      <c r="F22" s="10"/>
      <c r="G22" s="10"/>
      <c r="H22" s="10">
        <v>4</v>
      </c>
      <c r="I22" s="10"/>
      <c r="J22" s="10">
        <f t="shared" si="0"/>
        <v>60</v>
      </c>
      <c r="K22" s="13">
        <v>4</v>
      </c>
      <c r="L22" s="111" t="s">
        <v>29</v>
      </c>
    </row>
    <row r="23" spans="1:12" ht="20" customHeight="1">
      <c r="A23" s="112">
        <v>8</v>
      </c>
      <c r="B23" s="17" t="s">
        <v>39</v>
      </c>
      <c r="C23" s="9" t="s">
        <v>40</v>
      </c>
      <c r="D23" s="10"/>
      <c r="E23" s="10"/>
      <c r="F23" s="10"/>
      <c r="G23" s="10">
        <v>2</v>
      </c>
      <c r="H23" s="10"/>
      <c r="I23" s="10"/>
      <c r="J23" s="10">
        <f t="shared" si="0"/>
        <v>30</v>
      </c>
      <c r="K23" s="13">
        <v>3</v>
      </c>
      <c r="L23" s="111" t="s">
        <v>107</v>
      </c>
    </row>
    <row r="24" spans="1:12" ht="20" customHeight="1">
      <c r="A24" s="113">
        <v>9</v>
      </c>
      <c r="B24" s="17" t="s">
        <v>109</v>
      </c>
      <c r="C24" s="9" t="s">
        <v>41</v>
      </c>
      <c r="D24" s="10"/>
      <c r="E24" s="10">
        <v>1</v>
      </c>
      <c r="F24" s="21"/>
      <c r="G24" s="21">
        <v>2</v>
      </c>
      <c r="H24" s="21"/>
      <c r="I24" s="21"/>
      <c r="J24" s="21">
        <f t="shared" si="0"/>
        <v>45</v>
      </c>
      <c r="K24" s="13">
        <v>2</v>
      </c>
      <c r="L24" s="111" t="s">
        <v>29</v>
      </c>
    </row>
    <row r="25" spans="1:12" ht="20" customHeight="1">
      <c r="A25" s="110">
        <v>10</v>
      </c>
      <c r="B25" s="23" t="s">
        <v>112</v>
      </c>
      <c r="C25" s="71" t="s">
        <v>111</v>
      </c>
      <c r="D25" s="10">
        <v>1</v>
      </c>
      <c r="E25" s="15"/>
      <c r="F25" s="16"/>
      <c r="G25" s="16"/>
      <c r="H25" s="16"/>
      <c r="I25" s="16"/>
      <c r="J25" s="16">
        <f>SUM(D25:I25)*15</f>
        <v>15</v>
      </c>
      <c r="K25" s="16">
        <v>1</v>
      </c>
      <c r="L25" s="114" t="s">
        <v>117</v>
      </c>
    </row>
    <row r="26" spans="1:12" ht="20" customHeight="1" thickBot="1">
      <c r="A26" s="133">
        <v>11</v>
      </c>
      <c r="B26" s="115" t="s">
        <v>123</v>
      </c>
      <c r="C26" s="116" t="s">
        <v>140</v>
      </c>
      <c r="D26" s="117"/>
      <c r="E26" s="117">
        <v>2</v>
      </c>
      <c r="F26" s="117"/>
      <c r="G26" s="117"/>
      <c r="H26" s="117"/>
      <c r="I26" s="117"/>
      <c r="J26" s="117">
        <f t="shared" si="0"/>
        <v>30</v>
      </c>
      <c r="K26" s="118">
        <v>2</v>
      </c>
      <c r="L26" s="119" t="s">
        <v>42</v>
      </c>
    </row>
    <row r="27" spans="1:12" ht="20" customHeight="1" thickBot="1">
      <c r="C27" s="103" t="s">
        <v>43</v>
      </c>
      <c r="D27" s="104">
        <f>SUM(D16:D26)</f>
        <v>8</v>
      </c>
      <c r="E27" s="104">
        <v>5</v>
      </c>
      <c r="F27" s="104">
        <f t="shared" ref="F27:K27" si="1">SUM(F16:F26)</f>
        <v>0</v>
      </c>
      <c r="G27" s="104">
        <f t="shared" si="1"/>
        <v>4</v>
      </c>
      <c r="H27" s="104">
        <f t="shared" si="1"/>
        <v>10</v>
      </c>
      <c r="I27" s="104">
        <f t="shared" si="1"/>
        <v>0</v>
      </c>
      <c r="J27" s="104">
        <f t="shared" si="1"/>
        <v>420</v>
      </c>
      <c r="K27" s="104">
        <f t="shared" si="1"/>
        <v>30</v>
      </c>
      <c r="L27" s="127"/>
    </row>
    <row r="28" spans="1:12" ht="30" customHeight="1" thickBot="1">
      <c r="C28" s="69"/>
      <c r="D28" s="69"/>
      <c r="E28" s="69"/>
      <c r="F28" s="69"/>
      <c r="G28" s="69"/>
      <c r="H28" s="69"/>
      <c r="I28" s="69"/>
      <c r="J28" s="69"/>
      <c r="K28" s="69"/>
      <c r="L28" s="69"/>
    </row>
    <row r="29" spans="1:12" ht="14" customHeight="1" thickBot="1">
      <c r="A29" s="128"/>
      <c r="B29" s="105"/>
      <c r="C29" s="106"/>
      <c r="D29" s="106"/>
      <c r="E29" s="106"/>
      <c r="F29" s="107" t="s">
        <v>5</v>
      </c>
      <c r="G29" s="106"/>
      <c r="H29" s="106" t="s">
        <v>44</v>
      </c>
      <c r="I29" s="106"/>
      <c r="J29" s="106"/>
      <c r="K29" s="109" t="s">
        <v>7</v>
      </c>
      <c r="L29" s="129"/>
    </row>
    <row r="30" spans="1:12" ht="15" customHeight="1">
      <c r="A30" s="112" t="s">
        <v>8</v>
      </c>
      <c r="B30" s="6" t="s">
        <v>9</v>
      </c>
      <c r="C30" s="48" t="s">
        <v>10</v>
      </c>
      <c r="D30" s="49" t="s">
        <v>11</v>
      </c>
      <c r="E30" s="56"/>
      <c r="F30" s="49"/>
      <c r="G30" s="49"/>
      <c r="H30" s="49"/>
      <c r="I30" s="50"/>
      <c r="J30" s="48" t="s">
        <v>12</v>
      </c>
      <c r="K30" s="51" t="s">
        <v>13</v>
      </c>
      <c r="L30" s="130" t="s">
        <v>14</v>
      </c>
    </row>
    <row r="31" spans="1:12" ht="15" customHeight="1" thickBot="1">
      <c r="A31" s="131"/>
      <c r="B31" s="7"/>
      <c r="C31" s="52"/>
      <c r="D31" s="53" t="s">
        <v>15</v>
      </c>
      <c r="E31" s="53" t="s">
        <v>16</v>
      </c>
      <c r="F31" s="53" t="s">
        <v>17</v>
      </c>
      <c r="G31" s="53" t="s">
        <v>18</v>
      </c>
      <c r="H31" s="53" t="s">
        <v>19</v>
      </c>
      <c r="I31" s="53" t="s">
        <v>20</v>
      </c>
      <c r="J31" s="53" t="s">
        <v>21</v>
      </c>
      <c r="K31" s="55" t="s">
        <v>22</v>
      </c>
      <c r="L31" s="132"/>
    </row>
    <row r="32" spans="1:12" ht="20" customHeight="1">
      <c r="A32" s="134">
        <v>1</v>
      </c>
      <c r="B32" s="23" t="s">
        <v>67</v>
      </c>
      <c r="C32" s="9" t="s">
        <v>46</v>
      </c>
      <c r="D32" s="57">
        <v>1</v>
      </c>
      <c r="E32" s="58"/>
      <c r="F32" s="58"/>
      <c r="G32" s="58"/>
      <c r="H32" s="58">
        <v>2</v>
      </c>
      <c r="I32" s="58"/>
      <c r="J32" s="10">
        <f t="shared" ref="J32:J41" si="2">SUM(D32:I32)*15</f>
        <v>45</v>
      </c>
      <c r="K32" s="11">
        <v>4</v>
      </c>
      <c r="L32" s="111" t="s">
        <v>29</v>
      </c>
    </row>
    <row r="33" spans="1:12" ht="20" customHeight="1">
      <c r="A33" s="112">
        <v>2</v>
      </c>
      <c r="B33" s="24" t="s">
        <v>47</v>
      </c>
      <c r="C33" s="9" t="s">
        <v>48</v>
      </c>
      <c r="D33" s="12"/>
      <c r="E33" s="59" t="s">
        <v>49</v>
      </c>
      <c r="F33" s="12"/>
      <c r="G33" s="12"/>
      <c r="H33" s="12">
        <v>2</v>
      </c>
      <c r="I33" s="12"/>
      <c r="J33" s="10">
        <v>45</v>
      </c>
      <c r="K33" s="13">
        <v>3</v>
      </c>
      <c r="L33" s="111" t="s">
        <v>29</v>
      </c>
    </row>
    <row r="34" spans="1:12" ht="20" customHeight="1">
      <c r="A34" s="110">
        <v>3</v>
      </c>
      <c r="B34" s="23" t="s">
        <v>50</v>
      </c>
      <c r="C34" s="9" t="s">
        <v>51</v>
      </c>
      <c r="D34" s="10"/>
      <c r="E34" s="25"/>
      <c r="F34" s="10"/>
      <c r="G34" s="10"/>
      <c r="H34" s="10">
        <v>4</v>
      </c>
      <c r="I34" s="10"/>
      <c r="J34" s="15">
        <f t="shared" si="2"/>
        <v>60</v>
      </c>
      <c r="K34" s="16">
        <v>4</v>
      </c>
      <c r="L34" s="111" t="s">
        <v>29</v>
      </c>
    </row>
    <row r="35" spans="1:12" ht="20" customHeight="1">
      <c r="A35" s="110">
        <v>4</v>
      </c>
      <c r="B35" s="24" t="s">
        <v>52</v>
      </c>
      <c r="C35" s="9" t="s">
        <v>53</v>
      </c>
      <c r="D35" s="12">
        <v>1</v>
      </c>
      <c r="E35" s="59" t="s">
        <v>49</v>
      </c>
      <c r="F35" s="12"/>
      <c r="G35" s="12"/>
      <c r="H35" s="12"/>
      <c r="I35" s="12"/>
      <c r="J35" s="15">
        <v>30</v>
      </c>
      <c r="K35" s="16">
        <v>3</v>
      </c>
      <c r="L35" s="111" t="s">
        <v>29</v>
      </c>
    </row>
    <row r="36" spans="1:12" ht="20" customHeight="1">
      <c r="A36" s="110">
        <v>5</v>
      </c>
      <c r="B36" s="23" t="s">
        <v>54</v>
      </c>
      <c r="C36" s="9" t="s">
        <v>55</v>
      </c>
      <c r="D36" s="10">
        <v>1</v>
      </c>
      <c r="E36" s="10"/>
      <c r="F36" s="10"/>
      <c r="G36" s="10">
        <v>2</v>
      </c>
      <c r="H36" s="10"/>
      <c r="I36" s="10"/>
      <c r="J36" s="10">
        <f t="shared" si="2"/>
        <v>45</v>
      </c>
      <c r="K36" s="19">
        <v>3</v>
      </c>
      <c r="L36" s="111" t="s">
        <v>29</v>
      </c>
    </row>
    <row r="37" spans="1:12" ht="20" customHeight="1">
      <c r="A37" s="110">
        <v>6</v>
      </c>
      <c r="B37" s="23" t="s">
        <v>56</v>
      </c>
      <c r="C37" s="9" t="s">
        <v>57</v>
      </c>
      <c r="D37" s="10">
        <v>1</v>
      </c>
      <c r="E37" s="10"/>
      <c r="F37" s="10">
        <v>1</v>
      </c>
      <c r="G37" s="10"/>
      <c r="H37" s="10"/>
      <c r="I37" s="10"/>
      <c r="J37" s="10">
        <f t="shared" si="2"/>
        <v>30</v>
      </c>
      <c r="K37" s="15">
        <v>3</v>
      </c>
      <c r="L37" s="120" t="s">
        <v>58</v>
      </c>
    </row>
    <row r="38" spans="1:12" ht="20" customHeight="1">
      <c r="A38" s="113">
        <v>7</v>
      </c>
      <c r="B38" s="24" t="s">
        <v>119</v>
      </c>
      <c r="C38" s="71" t="s">
        <v>94</v>
      </c>
      <c r="D38" s="10"/>
      <c r="E38" s="10"/>
      <c r="F38" s="10"/>
      <c r="G38" s="10">
        <v>2</v>
      </c>
      <c r="H38" s="10"/>
      <c r="I38" s="10"/>
      <c r="J38" s="10">
        <f t="shared" si="2"/>
        <v>30</v>
      </c>
      <c r="K38" s="13">
        <v>3</v>
      </c>
      <c r="L38" s="111" t="s">
        <v>29</v>
      </c>
    </row>
    <row r="39" spans="1:12" ht="20" customHeight="1">
      <c r="A39" s="110">
        <v>8</v>
      </c>
      <c r="B39" s="22" t="s">
        <v>59</v>
      </c>
      <c r="C39" s="9" t="s">
        <v>60</v>
      </c>
      <c r="D39" s="10"/>
      <c r="E39" s="10"/>
      <c r="F39" s="10"/>
      <c r="G39" s="10"/>
      <c r="H39" s="10">
        <v>2</v>
      </c>
      <c r="I39" s="10"/>
      <c r="J39" s="10">
        <f t="shared" si="2"/>
        <v>30</v>
      </c>
      <c r="K39" s="16">
        <v>2</v>
      </c>
      <c r="L39" s="111" t="s">
        <v>29</v>
      </c>
    </row>
    <row r="40" spans="1:12" ht="20" customHeight="1">
      <c r="A40" s="110">
        <v>9</v>
      </c>
      <c r="B40" s="26" t="s">
        <v>61</v>
      </c>
      <c r="C40" s="9" t="s">
        <v>62</v>
      </c>
      <c r="D40" s="10"/>
      <c r="E40" s="10"/>
      <c r="F40" s="10"/>
      <c r="G40" s="10"/>
      <c r="H40" s="10">
        <v>2</v>
      </c>
      <c r="I40" s="10"/>
      <c r="J40" s="10">
        <f t="shared" si="2"/>
        <v>30</v>
      </c>
      <c r="K40" s="16">
        <v>2</v>
      </c>
      <c r="L40" s="111" t="s">
        <v>136</v>
      </c>
    </row>
    <row r="41" spans="1:12" ht="20" customHeight="1">
      <c r="A41" s="110">
        <v>10</v>
      </c>
      <c r="B41" s="22" t="s">
        <v>63</v>
      </c>
      <c r="C41" s="9" t="s">
        <v>64</v>
      </c>
      <c r="D41" s="10"/>
      <c r="E41" s="10"/>
      <c r="F41" s="10"/>
      <c r="G41" s="16"/>
      <c r="H41" s="10">
        <v>2</v>
      </c>
      <c r="I41" s="10"/>
      <c r="J41" s="10">
        <f t="shared" si="2"/>
        <v>30</v>
      </c>
      <c r="K41" s="16">
        <v>2</v>
      </c>
      <c r="L41" s="135" t="s">
        <v>137</v>
      </c>
    </row>
    <row r="42" spans="1:12" ht="20" customHeight="1" thickBot="1">
      <c r="A42" s="133">
        <v>11</v>
      </c>
      <c r="B42" s="121" t="s">
        <v>118</v>
      </c>
      <c r="C42" s="122" t="s">
        <v>65</v>
      </c>
      <c r="D42" s="117">
        <v>1</v>
      </c>
      <c r="E42" s="117"/>
      <c r="F42" s="117"/>
      <c r="G42" s="118"/>
      <c r="H42" s="117"/>
      <c r="I42" s="117"/>
      <c r="J42" s="118">
        <f>SUM(D42:I42)*15</f>
        <v>15</v>
      </c>
      <c r="K42" s="136">
        <v>1</v>
      </c>
      <c r="L42" s="119" t="s">
        <v>29</v>
      </c>
    </row>
    <row r="43" spans="1:12" ht="20" customHeight="1" thickBot="1">
      <c r="A43" s="60"/>
      <c r="B43" s="27"/>
      <c r="C43" s="103" t="s">
        <v>43</v>
      </c>
      <c r="D43" s="104">
        <f t="shared" ref="D43:K43" si="3">SUM(D32:D42)</f>
        <v>5</v>
      </c>
      <c r="E43" s="104">
        <v>2</v>
      </c>
      <c r="F43" s="104">
        <f t="shared" si="3"/>
        <v>1</v>
      </c>
      <c r="G43" s="104">
        <f t="shared" si="3"/>
        <v>4</v>
      </c>
      <c r="H43" s="104">
        <f t="shared" si="3"/>
        <v>14</v>
      </c>
      <c r="I43" s="104">
        <f t="shared" si="3"/>
        <v>0</v>
      </c>
      <c r="J43" s="104">
        <f t="shared" si="3"/>
        <v>390</v>
      </c>
      <c r="K43" s="104">
        <f t="shared" si="3"/>
        <v>30</v>
      </c>
      <c r="L43" s="127"/>
    </row>
    <row r="44" spans="1:12" ht="30" customHeight="1" thickBot="1">
      <c r="A44" s="60"/>
      <c r="B44" s="27"/>
      <c r="C44" s="69"/>
      <c r="D44" s="69"/>
      <c r="E44" s="69"/>
      <c r="F44" s="123"/>
      <c r="G44" s="69"/>
      <c r="H44" s="69"/>
      <c r="I44" s="69"/>
      <c r="J44" s="69"/>
      <c r="K44" s="124"/>
      <c r="L44" s="69"/>
    </row>
    <row r="45" spans="1:12" ht="15" customHeight="1" thickBot="1">
      <c r="A45" s="128"/>
      <c r="B45" s="105"/>
      <c r="C45" s="106"/>
      <c r="D45" s="106"/>
      <c r="E45" s="106"/>
      <c r="F45" s="107" t="s">
        <v>5</v>
      </c>
      <c r="G45" s="106"/>
      <c r="H45" s="106" t="s">
        <v>66</v>
      </c>
      <c r="I45" s="106"/>
      <c r="J45" s="106"/>
      <c r="K45" s="109" t="s">
        <v>7</v>
      </c>
      <c r="L45" s="129"/>
    </row>
    <row r="46" spans="1:12" ht="15" customHeight="1">
      <c r="A46" s="112" t="s">
        <v>8</v>
      </c>
      <c r="B46" s="6" t="s">
        <v>9</v>
      </c>
      <c r="C46" s="48" t="s">
        <v>10</v>
      </c>
      <c r="D46" s="49" t="s">
        <v>11</v>
      </c>
      <c r="E46" s="56"/>
      <c r="F46" s="49"/>
      <c r="G46" s="49"/>
      <c r="H46" s="49"/>
      <c r="I46" s="50"/>
      <c r="J46" s="48" t="s">
        <v>12</v>
      </c>
      <c r="K46" s="51" t="s">
        <v>13</v>
      </c>
      <c r="L46" s="130" t="s">
        <v>14</v>
      </c>
    </row>
    <row r="47" spans="1:12" ht="19.5" customHeight="1" thickBot="1">
      <c r="A47" s="131"/>
      <c r="B47" s="7"/>
      <c r="C47" s="52"/>
      <c r="D47" s="53" t="s">
        <v>15</v>
      </c>
      <c r="E47" s="53" t="s">
        <v>16</v>
      </c>
      <c r="F47" s="53" t="s">
        <v>17</v>
      </c>
      <c r="G47" s="53" t="s">
        <v>18</v>
      </c>
      <c r="H47" s="53" t="s">
        <v>19</v>
      </c>
      <c r="I47" s="53" t="s">
        <v>20</v>
      </c>
      <c r="J47" s="53" t="s">
        <v>21</v>
      </c>
      <c r="K47" s="55" t="s">
        <v>22</v>
      </c>
      <c r="L47" s="132"/>
    </row>
    <row r="48" spans="1:12" ht="20" customHeight="1">
      <c r="A48" s="134">
        <v>1</v>
      </c>
      <c r="B48" s="28" t="s">
        <v>45</v>
      </c>
      <c r="C48" s="9" t="s">
        <v>68</v>
      </c>
      <c r="D48" s="57">
        <v>1</v>
      </c>
      <c r="E48" s="58"/>
      <c r="F48" s="58"/>
      <c r="G48" s="58"/>
      <c r="H48" s="58">
        <v>2</v>
      </c>
      <c r="I48" s="58"/>
      <c r="J48" s="10">
        <f t="shared" ref="J48:J53" si="4">SUM(D48:I48)*15</f>
        <v>45</v>
      </c>
      <c r="K48" s="11">
        <v>3</v>
      </c>
      <c r="L48" s="111" t="s">
        <v>29</v>
      </c>
    </row>
    <row r="49" spans="1:23" ht="20" customHeight="1">
      <c r="A49" s="110">
        <v>2</v>
      </c>
      <c r="B49" s="29" t="s">
        <v>69</v>
      </c>
      <c r="C49" s="71" t="s">
        <v>114</v>
      </c>
      <c r="D49" s="10">
        <v>1</v>
      </c>
      <c r="E49" s="10"/>
      <c r="F49" s="10"/>
      <c r="G49" s="16"/>
      <c r="H49" s="61">
        <v>2</v>
      </c>
      <c r="I49" s="10"/>
      <c r="J49" s="10">
        <f t="shared" si="4"/>
        <v>45</v>
      </c>
      <c r="K49" s="16">
        <v>2</v>
      </c>
      <c r="L49" s="111" t="s">
        <v>29</v>
      </c>
    </row>
    <row r="50" spans="1:23" ht="20" customHeight="1">
      <c r="A50" s="110">
        <v>3</v>
      </c>
      <c r="B50" s="29" t="s">
        <v>113</v>
      </c>
      <c r="C50" s="9" t="s">
        <v>70</v>
      </c>
      <c r="D50" s="10"/>
      <c r="E50" s="10"/>
      <c r="F50" s="10"/>
      <c r="G50" s="16"/>
      <c r="H50" s="61">
        <v>2</v>
      </c>
      <c r="I50" s="10"/>
      <c r="J50" s="10">
        <f t="shared" si="4"/>
        <v>30</v>
      </c>
      <c r="K50" s="16">
        <v>1</v>
      </c>
      <c r="L50" s="111" t="s">
        <v>71</v>
      </c>
    </row>
    <row r="51" spans="1:23" ht="20" customHeight="1">
      <c r="A51" s="110">
        <v>4</v>
      </c>
      <c r="B51" s="29" t="s">
        <v>72</v>
      </c>
      <c r="C51" s="9" t="s">
        <v>73</v>
      </c>
      <c r="D51" s="10"/>
      <c r="E51" s="10"/>
      <c r="F51" s="10"/>
      <c r="G51" s="10"/>
      <c r="H51" s="10"/>
      <c r="I51" s="10">
        <v>2</v>
      </c>
      <c r="J51" s="10">
        <f t="shared" si="4"/>
        <v>30</v>
      </c>
      <c r="K51" s="16">
        <v>2</v>
      </c>
      <c r="L51" s="111"/>
    </row>
    <row r="52" spans="1:23" ht="20" customHeight="1">
      <c r="A52" s="110">
        <v>5</v>
      </c>
      <c r="B52" s="30" t="s">
        <v>74</v>
      </c>
      <c r="C52" s="9" t="s">
        <v>75</v>
      </c>
      <c r="D52" s="10"/>
      <c r="E52" s="10"/>
      <c r="F52" s="10"/>
      <c r="G52" s="10"/>
      <c r="H52" s="10"/>
      <c r="I52" s="10"/>
      <c r="J52" s="10">
        <f t="shared" si="4"/>
        <v>0</v>
      </c>
      <c r="K52" s="16">
        <v>20</v>
      </c>
      <c r="L52" s="125"/>
    </row>
    <row r="53" spans="1:23" ht="20" customHeight="1" thickBot="1">
      <c r="A53" s="137">
        <v>6</v>
      </c>
      <c r="B53" s="126" t="s">
        <v>122</v>
      </c>
      <c r="C53" s="122" t="s">
        <v>76</v>
      </c>
      <c r="D53" s="117"/>
      <c r="E53" s="117"/>
      <c r="F53" s="117"/>
      <c r="G53" s="117"/>
      <c r="H53" s="117"/>
      <c r="I53" s="117"/>
      <c r="J53" s="117">
        <f t="shared" si="4"/>
        <v>0</v>
      </c>
      <c r="K53" s="118">
        <v>2</v>
      </c>
      <c r="L53" s="138"/>
    </row>
    <row r="54" spans="1:23" ht="20" customHeight="1" thickBot="1">
      <c r="C54" s="103" t="s">
        <v>43</v>
      </c>
      <c r="D54" s="104">
        <f>SUM(D48:D53)</f>
        <v>2</v>
      </c>
      <c r="E54" s="104">
        <v>1</v>
      </c>
      <c r="F54" s="104">
        <f t="shared" ref="F54:K54" si="5">SUM(F48:F53)</f>
        <v>0</v>
      </c>
      <c r="G54" s="104">
        <f t="shared" si="5"/>
        <v>0</v>
      </c>
      <c r="H54" s="104">
        <f t="shared" si="5"/>
        <v>6</v>
      </c>
      <c r="I54" s="104">
        <f t="shared" si="5"/>
        <v>2</v>
      </c>
      <c r="J54" s="104">
        <f t="shared" si="5"/>
        <v>150</v>
      </c>
      <c r="K54" s="104">
        <f t="shared" si="5"/>
        <v>30</v>
      </c>
      <c r="L54" s="127"/>
    </row>
    <row r="55" spans="1:23" ht="21" customHeight="1">
      <c r="A55" s="68"/>
      <c r="B55" s="3"/>
      <c r="C55" s="47"/>
      <c r="D55" s="47"/>
      <c r="E55" s="47"/>
      <c r="F55" s="47"/>
      <c r="G55" s="47"/>
      <c r="H55" s="47"/>
      <c r="I55" s="47"/>
      <c r="J55" s="44"/>
      <c r="K55" s="44"/>
      <c r="L55" s="62"/>
    </row>
    <row r="56" spans="1:23" s="97" customFormat="1" ht="18" customHeight="1">
      <c r="A56" s="98"/>
      <c r="B56" s="99"/>
      <c r="J56" s="98"/>
      <c r="K56" s="98"/>
      <c r="L56" s="98"/>
    </row>
    <row r="57" spans="1:23" s="83" customFormat="1" ht="18" customHeight="1">
      <c r="A57" s="93" t="s">
        <v>138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4"/>
      <c r="N57" s="94"/>
      <c r="O57" s="95"/>
      <c r="R57" s="94"/>
      <c r="S57" s="94"/>
      <c r="T57" s="94"/>
      <c r="U57" s="94"/>
      <c r="V57" s="96"/>
      <c r="W57" s="95"/>
    </row>
    <row r="58" spans="1:23" s="83" customFormat="1" ht="17.2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80"/>
      <c r="N58" s="80"/>
      <c r="O58" s="81"/>
      <c r="P58" s="82"/>
      <c r="R58" s="80"/>
      <c r="S58" s="80"/>
      <c r="T58" s="80"/>
      <c r="U58" s="80"/>
      <c r="V58" s="84"/>
      <c r="W58" s="81"/>
    </row>
    <row r="59" spans="1:23" s="31" customFormat="1" ht="20" customHeight="1">
      <c r="A59" s="68" t="s">
        <v>77</v>
      </c>
      <c r="B59" s="3"/>
      <c r="C59" s="47"/>
      <c r="D59" s="47"/>
      <c r="E59" s="47"/>
      <c r="F59" s="47"/>
      <c r="G59" s="47"/>
      <c r="H59" s="47"/>
      <c r="I59" s="47"/>
      <c r="J59" s="47"/>
      <c r="K59" s="63"/>
      <c r="L59" s="62">
        <f>J27+J43+J54</f>
        <v>960</v>
      </c>
      <c r="M59" s="75"/>
    </row>
    <row r="60" spans="1:23" ht="20" customHeight="1">
      <c r="B60" s="32"/>
      <c r="C60" s="64"/>
    </row>
    <row r="61" spans="1:23" ht="20" customHeight="1">
      <c r="B61" s="32" t="s">
        <v>78</v>
      </c>
      <c r="C61" s="64">
        <f>(D27+D43+D54)*15</f>
        <v>225</v>
      </c>
      <c r="G61" s="65"/>
    </row>
    <row r="62" spans="1:23" ht="20" customHeight="1">
      <c r="B62" s="32" t="s">
        <v>79</v>
      </c>
      <c r="C62" s="65">
        <f>100*(C61/L59)</f>
        <v>23.4375</v>
      </c>
      <c r="D62" s="64" t="s">
        <v>80</v>
      </c>
    </row>
    <row r="63" spans="1:23" ht="20" customHeight="1">
      <c r="A63" s="70"/>
    </row>
    <row r="64" spans="1:23" ht="15" customHeight="1">
      <c r="A64" s="67"/>
      <c r="B64" s="32" t="s">
        <v>81</v>
      </c>
      <c r="C64" s="64">
        <f>SUM(K39+K40+K41+K42+K49+K50+K51+K52+K53)</f>
        <v>34</v>
      </c>
      <c r="D64" s="66"/>
      <c r="E64" s="66"/>
    </row>
    <row r="65" spans="1:13" ht="15" customHeight="1">
      <c r="A65" s="67"/>
      <c r="B65" s="32" t="s">
        <v>82</v>
      </c>
      <c r="C65" s="65">
        <f>100*(C64/90)</f>
        <v>37.777777777777779</v>
      </c>
      <c r="D65" s="64" t="s">
        <v>83</v>
      </c>
    </row>
    <row r="66" spans="1:13" ht="20" customHeight="1">
      <c r="A66" s="67"/>
      <c r="B66" s="34"/>
      <c r="C66" s="67"/>
      <c r="D66" s="67"/>
      <c r="E66" s="66"/>
      <c r="F66" s="66"/>
      <c r="G66" s="66"/>
      <c r="H66" s="66"/>
      <c r="I66" s="66"/>
      <c r="J66" s="66"/>
      <c r="K66" s="66"/>
      <c r="L66" s="66"/>
    </row>
    <row r="67" spans="1:13" ht="20" customHeight="1">
      <c r="A67" s="76" t="s">
        <v>120</v>
      </c>
      <c r="C67"/>
      <c r="D67"/>
      <c r="E67"/>
      <c r="F67"/>
      <c r="G67"/>
      <c r="H67"/>
      <c r="I67"/>
      <c r="J67"/>
      <c r="K67"/>
      <c r="L67"/>
      <c r="M67"/>
    </row>
    <row r="68" spans="1:13" s="35" customFormat="1" ht="17.25" customHeight="1">
      <c r="A68" s="78" t="s">
        <v>121</v>
      </c>
      <c r="B68" s="77"/>
      <c r="C68" s="77"/>
      <c r="D68" s="77"/>
      <c r="E68" s="77"/>
      <c r="F68" s="77"/>
      <c r="G68" s="77"/>
      <c r="H68" s="77"/>
      <c r="I68" s="77"/>
    </row>
    <row r="69" spans="1:13">
      <c r="B69" s="37"/>
      <c r="C69" s="67"/>
    </row>
    <row r="70" spans="1:13" ht="16">
      <c r="B70" s="100" t="s">
        <v>145</v>
      </c>
      <c r="C70"/>
      <c r="E70"/>
      <c r="F70"/>
      <c r="G70"/>
      <c r="H70"/>
      <c r="I70"/>
    </row>
    <row r="71" spans="1:13" ht="18">
      <c r="B71" s="33"/>
      <c r="C71"/>
      <c r="E71"/>
      <c r="F71"/>
      <c r="G71"/>
      <c r="H71"/>
      <c r="I71"/>
    </row>
    <row r="72" spans="1:13">
      <c r="B72" s="101"/>
      <c r="C72"/>
      <c r="E72" s="102" t="s">
        <v>141</v>
      </c>
      <c r="H72"/>
      <c r="I72"/>
    </row>
    <row r="73" spans="1:13">
      <c r="B73" s="34"/>
      <c r="C73"/>
      <c r="E73" s="39" t="s">
        <v>142</v>
      </c>
      <c r="H73"/>
      <c r="I73"/>
    </row>
    <row r="74" spans="1:13">
      <c r="B74" s="37"/>
      <c r="C74" s="67"/>
    </row>
    <row r="75" spans="1:13">
      <c r="B75" s="37"/>
    </row>
    <row r="76" spans="1:13">
      <c r="B76" s="37"/>
    </row>
    <row r="77" spans="1:13">
      <c r="B77" s="37"/>
    </row>
    <row r="78" spans="1:13">
      <c r="B78" s="37"/>
    </row>
  </sheetData>
  <phoneticPr fontId="0" type="noConversion"/>
  <printOptions horizontalCentered="1"/>
  <pageMargins left="0.59027777777777779" right="0.59027777777777779" top="0.39374999999999999" bottom="0.39374999999999999" header="0.51180555555555562" footer="0.51180555555555562"/>
  <pageSetup paperSize="9" scale="5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9"/>
  <sheetViews>
    <sheetView workbookViewId="0">
      <selection activeCell="B18" sqref="B18:C27"/>
    </sheetView>
  </sheetViews>
  <sheetFormatPr baseColWidth="10" defaultRowHeight="13"/>
  <cols>
    <col min="1" max="2" width="8.83203125" customWidth="1"/>
    <col min="3" max="3" width="52.6640625" bestFit="1" customWidth="1"/>
    <col min="4" max="6" width="8.83203125" customWidth="1"/>
    <col min="7" max="7" width="47.5" bestFit="1" customWidth="1"/>
    <col min="8" max="256" width="8.83203125" customWidth="1"/>
  </cols>
  <sheetData>
    <row r="3" spans="2:7">
      <c r="B3" s="140" t="s">
        <v>139</v>
      </c>
      <c r="C3" s="141"/>
    </row>
    <row r="4" spans="2:7">
      <c r="B4" s="85" t="s">
        <v>84</v>
      </c>
      <c r="C4" s="86" t="s">
        <v>124</v>
      </c>
    </row>
    <row r="5" spans="2:7">
      <c r="B5" s="85" t="s">
        <v>85</v>
      </c>
      <c r="C5" s="86" t="s">
        <v>125</v>
      </c>
    </row>
    <row r="6" spans="2:7">
      <c r="B6" s="87" t="s">
        <v>86</v>
      </c>
      <c r="C6" s="88" t="s">
        <v>126</v>
      </c>
    </row>
    <row r="7" spans="2:7">
      <c r="B7" s="87" t="s">
        <v>87</v>
      </c>
      <c r="C7" s="88" t="s">
        <v>127</v>
      </c>
    </row>
    <row r="8" spans="2:7">
      <c r="B8" s="87" t="s">
        <v>88</v>
      </c>
      <c r="C8" s="88" t="s">
        <v>128</v>
      </c>
    </row>
    <row r="9" spans="2:7">
      <c r="B9" s="87" t="s">
        <v>89</v>
      </c>
      <c r="C9" s="88" t="s">
        <v>129</v>
      </c>
    </row>
    <row r="10" spans="2:7">
      <c r="B10" s="87" t="s">
        <v>90</v>
      </c>
      <c r="C10" s="88" t="s">
        <v>130</v>
      </c>
    </row>
    <row r="11" spans="2:7">
      <c r="B11" s="87" t="s">
        <v>91</v>
      </c>
      <c r="C11" s="88" t="s">
        <v>131</v>
      </c>
    </row>
    <row r="12" spans="2:7">
      <c r="B12" s="87" t="s">
        <v>115</v>
      </c>
      <c r="C12" s="89" t="s">
        <v>132</v>
      </c>
    </row>
    <row r="13" spans="2:7">
      <c r="B13" s="87" t="s">
        <v>116</v>
      </c>
      <c r="C13" s="88" t="s">
        <v>133</v>
      </c>
      <c r="F13" s="72"/>
      <c r="G13" s="73"/>
    </row>
    <row r="14" spans="2:7">
      <c r="B14" s="87" t="s">
        <v>92</v>
      </c>
      <c r="C14" s="88" t="s">
        <v>134</v>
      </c>
    </row>
    <row r="15" spans="2:7">
      <c r="B15" s="87" t="s">
        <v>93</v>
      </c>
      <c r="C15" s="88" t="s">
        <v>135</v>
      </c>
    </row>
    <row r="16" spans="2:7">
      <c r="B16" s="38"/>
      <c r="C16" s="36"/>
    </row>
    <row r="17" spans="2:3">
      <c r="B17" s="36"/>
      <c r="C17" s="36"/>
    </row>
    <row r="18" spans="2:3">
      <c r="B18" s="142" t="s">
        <v>96</v>
      </c>
      <c r="C18" s="143"/>
    </row>
    <row r="19" spans="2:3">
      <c r="B19" s="90" t="s">
        <v>97</v>
      </c>
      <c r="C19" s="91" t="s">
        <v>98</v>
      </c>
    </row>
    <row r="20" spans="2:3">
      <c r="B20" s="90" t="s">
        <v>29</v>
      </c>
      <c r="C20" s="91" t="s">
        <v>99</v>
      </c>
    </row>
    <row r="21" spans="2:3">
      <c r="B21" s="92" t="s">
        <v>32</v>
      </c>
      <c r="C21" s="91" t="s">
        <v>100</v>
      </c>
    </row>
    <row r="22" spans="2:3">
      <c r="B22" s="92" t="s">
        <v>71</v>
      </c>
      <c r="C22" s="91" t="s">
        <v>101</v>
      </c>
    </row>
    <row r="23" spans="2:3">
      <c r="B23" s="90" t="s">
        <v>136</v>
      </c>
      <c r="C23" s="91" t="s">
        <v>102</v>
      </c>
    </row>
    <row r="24" spans="2:3">
      <c r="B24" s="90" t="s">
        <v>42</v>
      </c>
      <c r="C24" s="91" t="s">
        <v>103</v>
      </c>
    </row>
    <row r="25" spans="2:3">
      <c r="B25" s="90" t="s">
        <v>104</v>
      </c>
      <c r="C25" s="91" t="s">
        <v>105</v>
      </c>
    </row>
    <row r="26" spans="2:3">
      <c r="B26" s="90" t="s">
        <v>58</v>
      </c>
      <c r="C26" s="91" t="s">
        <v>106</v>
      </c>
    </row>
    <row r="27" spans="2:3">
      <c r="B27" s="92" t="s">
        <v>107</v>
      </c>
      <c r="C27" s="91" t="s">
        <v>108</v>
      </c>
    </row>
    <row r="29" spans="2:3">
      <c r="B29" s="36"/>
      <c r="C29" s="36"/>
    </row>
  </sheetData>
  <mergeCells count="2">
    <mergeCell ref="B3:C3"/>
    <mergeCell ref="B18:C18"/>
  </mergeCells>
  <phoneticPr fontId="33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IIst</vt:lpstr>
      <vt:lpstr>Uwagi</vt:lpstr>
      <vt:lpstr>IIst!Obszar_wydruku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revision>1</cp:revision>
  <cp:lastPrinted>2013-06-26T09:17:29Z</cp:lastPrinted>
  <dcterms:created xsi:type="dcterms:W3CDTF">2007-08-22T18:37:58Z</dcterms:created>
  <dcterms:modified xsi:type="dcterms:W3CDTF">2018-04-16T07:47:49Z</dcterms:modified>
</cp:coreProperties>
</file>