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.06.2017 ostateczna\"/>
    </mc:Choice>
  </mc:AlternateContent>
  <bookViews>
    <workbookView xWindow="0" yWindow="0" windowWidth="17490" windowHeight="7650" tabRatio="603"/>
  </bookViews>
  <sheets>
    <sheet name="II st" sheetId="5" r:id="rId1"/>
    <sheet name="II nst" sheetId="1" r:id="rId2"/>
    <sheet name="Uwagi" sheetId="4" r:id="rId3"/>
    <sheet name="Arkusz1" sheetId="6" r:id="rId4"/>
    <sheet name="Arkusz2" sheetId="7" r:id="rId5"/>
  </sheets>
  <definedNames>
    <definedName name="Excel_BuiltIn_Print_Area_3" localSheetId="0">#REF!</definedName>
    <definedName name="Excel_BuiltIn_Print_Area_3">#REF!</definedName>
    <definedName name="_xlnm.Print_Area" localSheetId="1">'II nst'!$A$1:$L$57</definedName>
    <definedName name="_xlnm.Print_Area" localSheetId="0">'II st'!$A$1:$L$57</definedName>
    <definedName name="_xlnm.Print_Area" localSheetId="2">Uwagi!$A$1:$C$51</definedName>
  </definedNames>
  <calcPr calcId="162913"/>
</workbook>
</file>

<file path=xl/calcChain.xml><?xml version="1.0" encoding="utf-8"?>
<calcChain xmlns="http://schemas.openxmlformats.org/spreadsheetml/2006/main">
  <c r="C55" i="5" l="1"/>
  <c r="C55" i="1"/>
  <c r="C54" i="1"/>
  <c r="C54" i="5"/>
  <c r="I45" i="1" l="1"/>
  <c r="H45" i="1"/>
  <c r="E45" i="1"/>
  <c r="D45" i="1"/>
  <c r="C52" i="5" l="1"/>
  <c r="C52" i="1"/>
  <c r="J14" i="1" l="1"/>
  <c r="J40" i="1" l="1"/>
  <c r="J41" i="1"/>
  <c r="J42" i="1"/>
  <c r="J43" i="1"/>
  <c r="J44" i="1"/>
  <c r="J39" i="1"/>
  <c r="I34" i="1"/>
  <c r="H34" i="1"/>
  <c r="G34" i="1"/>
  <c r="F34" i="1"/>
  <c r="E34" i="1"/>
  <c r="D34" i="1"/>
  <c r="J26" i="1"/>
  <c r="J27" i="1"/>
  <c r="J28" i="1"/>
  <c r="J29" i="1"/>
  <c r="J30" i="1"/>
  <c r="J31" i="1"/>
  <c r="J32" i="1"/>
  <c r="J33" i="1"/>
  <c r="J25" i="1"/>
  <c r="I20" i="1"/>
  <c r="H20" i="1"/>
  <c r="G20" i="1"/>
  <c r="F20" i="1"/>
  <c r="E20" i="1"/>
  <c r="D20" i="1"/>
  <c r="J19" i="1"/>
  <c r="J18" i="1"/>
  <c r="J17" i="1"/>
  <c r="J16" i="1"/>
  <c r="J15" i="1"/>
  <c r="J13" i="1"/>
  <c r="C53" i="5"/>
  <c r="K45" i="5"/>
  <c r="I45" i="5"/>
  <c r="H45" i="5"/>
  <c r="G45" i="5"/>
  <c r="F45" i="5"/>
  <c r="E45" i="5"/>
  <c r="D45" i="5"/>
  <c r="J44" i="5"/>
  <c r="J43" i="5"/>
  <c r="K34" i="5"/>
  <c r="J34" i="5"/>
  <c r="I34" i="5"/>
  <c r="H34" i="5"/>
  <c r="G34" i="5"/>
  <c r="F34" i="5"/>
  <c r="E34" i="5"/>
  <c r="D34" i="5"/>
  <c r="K20" i="5"/>
  <c r="J20" i="5"/>
  <c r="I20" i="5"/>
  <c r="H20" i="5"/>
  <c r="G20" i="5"/>
  <c r="F20" i="5"/>
  <c r="E20" i="5"/>
  <c r="D20" i="5"/>
  <c r="J19" i="5"/>
  <c r="J45" i="5" l="1"/>
  <c r="J20" i="1"/>
  <c r="C49" i="5"/>
  <c r="C50" i="5" s="1"/>
  <c r="K34" i="1"/>
  <c r="J34" i="1"/>
  <c r="K20" i="1" l="1"/>
  <c r="G45" i="1"/>
  <c r="F45" i="1"/>
  <c r="C49" i="1" l="1"/>
  <c r="K45" i="1" l="1"/>
  <c r="C53" i="1"/>
  <c r="J45" i="1" l="1"/>
  <c r="J47" i="1" s="1"/>
  <c r="C50" i="1" s="1"/>
</calcChain>
</file>

<file path=xl/sharedStrings.xml><?xml version="1.0" encoding="utf-8"?>
<sst xmlns="http://schemas.openxmlformats.org/spreadsheetml/2006/main" count="442" uniqueCount="199">
  <si>
    <t>Politechnika Białostocka</t>
  </si>
  <si>
    <t>Wydział Budownictwa i Inżynierii Środowiska</t>
  </si>
  <si>
    <t>PLAN  STUDIÓW  STACJONARNYCH II STOPNIA (MGR)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</si>
  <si>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</si>
  <si>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</si>
  <si>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</si>
  <si>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</si>
  <si>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</si>
  <si>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</si>
  <si>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</si>
  <si>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</si>
  <si>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</si>
  <si>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</si>
  <si>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</si>
  <si>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</si>
  <si>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</si>
  <si>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</si>
  <si>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</si>
  <si>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</si>
  <si>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</si>
  <si>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</si>
  <si>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KOiKŚ</t>
  </si>
  <si>
    <t>SJO</t>
  </si>
  <si>
    <t>RAZEM</t>
  </si>
  <si>
    <t>II</t>
  </si>
  <si>
    <t>ZBSiB</t>
  </si>
  <si>
    <t>III</t>
  </si>
  <si>
    <t>Seminarium dyplomowe</t>
  </si>
  <si>
    <t>Praca dyplomowa magisterska</t>
  </si>
  <si>
    <t>Łączna liczba godzin zajęć dydaktycznych na studiach magisterskich wynosi: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</si>
  <si>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</si>
  <si>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</si>
  <si>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</si>
  <si>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</si>
  <si>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</si>
  <si>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</si>
  <si>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PLAN  STUDIÓW  NIESTACJONARNYCH II STOPNIA (MGR)</t>
  </si>
  <si>
    <t>(10 zjazdów)</t>
  </si>
  <si>
    <t xml:space="preserve">Jednostki: </t>
  </si>
  <si>
    <t>Katedra Ochrony i Kształtowania Środowiska</t>
  </si>
  <si>
    <t>Katedra Technologii w Inżynierii i Ochronie Środowiska</t>
  </si>
  <si>
    <t>Zakład Biologii Sanitarnej i Biotechnologii</t>
  </si>
  <si>
    <t>Student kończący studia na II stopniu zobowiązany jest do :</t>
  </si>
  <si>
    <t>KTwIiOŚ</t>
  </si>
  <si>
    <t>Przedmioty obieralne:</t>
  </si>
  <si>
    <t>Język obcy - do wyboru A/B/C</t>
  </si>
  <si>
    <t>kierunek:</t>
  </si>
  <si>
    <t>strona 1/2</t>
  </si>
  <si>
    <t>strona 2/2</t>
  </si>
  <si>
    <t>st.stacjonarne</t>
  </si>
  <si>
    <t>st.niestacjonarne</t>
  </si>
  <si>
    <t>..........................................</t>
  </si>
  <si>
    <t>(pieczęć i podpis Dziekana)</t>
  </si>
  <si>
    <t>Wyjaśnienie oznaczeń :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</si>
  <si>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</si>
  <si>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</si>
  <si>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</si>
  <si>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</si>
  <si>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</si>
  <si>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</si>
  <si>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</si>
  <si>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</si>
  <si>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</si>
  <si>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ZCH</t>
  </si>
  <si>
    <t>ZIRSiL</t>
  </si>
  <si>
    <t>Zakład Inżynierii Rolno-Spożywczej i Leśnej</t>
  </si>
  <si>
    <t>Zakład Chemii</t>
  </si>
  <si>
    <t>Studium Języków Obcych</t>
  </si>
  <si>
    <t>(obowiązuje studentów, którzy rozpoczęli studia w roku akad. 2017/2018 sem. letni)</t>
  </si>
  <si>
    <t>kierunek:  Inżynieria rolno-spożywcza i leśna</t>
  </si>
  <si>
    <t xml:space="preserve"> Inżynieria rolno-spożywcza i leśna</t>
  </si>
  <si>
    <t>Modelowanie zjawisk cieplno-przepływowych</t>
  </si>
  <si>
    <t>IR 2101</t>
  </si>
  <si>
    <t>IR 2102</t>
  </si>
  <si>
    <t>IR 2103</t>
  </si>
  <si>
    <t>IR 2104</t>
  </si>
  <si>
    <t>IR 2105</t>
  </si>
  <si>
    <t>Zagospodarowanie produktów ubocznych przetwórstwa rolno-spożywczego</t>
  </si>
  <si>
    <t>2</t>
  </si>
  <si>
    <t>Systemy rolnicze i leśne</t>
  </si>
  <si>
    <t>Rolnictwo i leśnictwo precyzyjne</t>
  </si>
  <si>
    <t>IR 2209</t>
  </si>
  <si>
    <t>ZIRSiL/ZBSiB/ KOiKŚ</t>
  </si>
  <si>
    <t>ZIRSiL/KOiKŚ/KTwIiOŚ</t>
  </si>
  <si>
    <t>ZBSiB/ZCH</t>
  </si>
  <si>
    <t>KGiGP</t>
  </si>
  <si>
    <t>Katedra Geoinformacji i Gospodarki Przestrzennej</t>
  </si>
  <si>
    <t>Praktyka zawodowa</t>
  </si>
  <si>
    <t xml:space="preserve">co stanowi </t>
  </si>
  <si>
    <t>Maszyny i urządzenia w przetwórstwie spożywczym E</t>
  </si>
  <si>
    <t>Procesy mikrobiologiczne w przetwórstwie rolno-spożywczym E</t>
  </si>
  <si>
    <t>Inżynieria przetwórstwa rolno-spożywczego E</t>
  </si>
  <si>
    <t>Toksykologia surowców i produktów rolno-spożywczych E</t>
  </si>
  <si>
    <t>Nawozy i nawożenie E</t>
  </si>
  <si>
    <t xml:space="preserve">Łączna liczba ECTS z zajęć związanych z badaniami naukowymi </t>
  </si>
  <si>
    <t>6</t>
  </si>
  <si>
    <t>7</t>
  </si>
  <si>
    <t>IR 2107 A/B/C</t>
  </si>
  <si>
    <t>IR 2106 A/B</t>
  </si>
  <si>
    <t>IR 2201</t>
  </si>
  <si>
    <t>IR 2202</t>
  </si>
  <si>
    <t>IR 2203</t>
  </si>
  <si>
    <t>IR 2204</t>
  </si>
  <si>
    <t>IR 2205</t>
  </si>
  <si>
    <t>IR 2206</t>
  </si>
  <si>
    <t>IR 2207</t>
  </si>
  <si>
    <t>IR 2301</t>
  </si>
  <si>
    <t>IR 2302 A/B</t>
  </si>
  <si>
    <t>IR 2303 A/B</t>
  </si>
  <si>
    <t>IR 2304 A/B</t>
  </si>
  <si>
    <t>IR 2305</t>
  </si>
  <si>
    <t>IR 2306</t>
  </si>
  <si>
    <t>Ogrodnictwo i szkółkarstwo leśne E</t>
  </si>
  <si>
    <t>Matematyka eksperymentalna</t>
  </si>
  <si>
    <t>IRN 2102</t>
  </si>
  <si>
    <t>IRN 2103</t>
  </si>
  <si>
    <t>IRN 2101</t>
  </si>
  <si>
    <t>IRN 2104</t>
  </si>
  <si>
    <t>IRN 2105</t>
  </si>
  <si>
    <t>IRN 2106 A/B</t>
  </si>
  <si>
    <t>IRN 2107 A/B/C</t>
  </si>
  <si>
    <t>IRN 2201</t>
  </si>
  <si>
    <t>IRN 2202</t>
  </si>
  <si>
    <t>IRN 2203</t>
  </si>
  <si>
    <t>IRN 2204</t>
  </si>
  <si>
    <t>IRN 2205</t>
  </si>
  <si>
    <t>IRN 2206</t>
  </si>
  <si>
    <t>IRN 2207</t>
  </si>
  <si>
    <t>IRN 2209</t>
  </si>
  <si>
    <t>IRN 2301</t>
  </si>
  <si>
    <t>IRN 2302 A/B</t>
  </si>
  <si>
    <t>IRN 2303 A/B</t>
  </si>
  <si>
    <t>IRN 2304 A/B</t>
  </si>
  <si>
    <t>IRN 2305</t>
  </si>
  <si>
    <t>IRN 2306</t>
  </si>
  <si>
    <t>Alternatywne źródła energii</t>
  </si>
  <si>
    <t>HES II                                                                                                A) Fundusze strukturalne                                                           B) Projekty unijne obszarów wiejskich</t>
  </si>
  <si>
    <t xml:space="preserve">KOiKŚ
</t>
  </si>
  <si>
    <t>KC/ZCH/ KOiKŚ</t>
  </si>
  <si>
    <t>KC</t>
  </si>
  <si>
    <t>HES III                                                                                             A) Etyka gospodarowania zasobami przyrody                           B) Odpowiedzialność zawodowa inżyniera</t>
  </si>
  <si>
    <t>IR 2208 A/B</t>
  </si>
  <si>
    <t>IRN 2208 A/B</t>
  </si>
  <si>
    <t>HES III                                                                                              A) Etyka gospodarowania zasobami przyrody                           B) Odpowiedzialność zawodowa inżyniera</t>
  </si>
  <si>
    <t xml:space="preserve">1) Odbycia praktyki zawodowej w wymiarze 2 tygodni, zaliczenia praktyki (bez wstawiania oceny) przez opiekuna praktyk </t>
  </si>
  <si>
    <t>Inżynieria ekologiczna w produkcji rolniczej</t>
  </si>
  <si>
    <t>KOiKŚ/   KGiGP</t>
  </si>
  <si>
    <t>Przedmiot do wyboru:                                                                   A) Analiza fizykochemiczna produktów rolno-spożywczych      B) Składniki bioaktywne produktów naturalnych</t>
  </si>
  <si>
    <t xml:space="preserve">HES I:                                                                                               A) Zarządzanie jakością w przetwórstwie rolno-spożywczym     B) Ekonomika i organizacja gospodarstw rolnych </t>
  </si>
  <si>
    <t>wykładowca</t>
  </si>
  <si>
    <t>liczba godzin</t>
  </si>
  <si>
    <t>Nazwa przedmiotu</t>
  </si>
  <si>
    <t>kody przedmiotu</t>
  </si>
  <si>
    <t>Język obcy: Język angielski</t>
  </si>
  <si>
    <t xml:space="preserve">Język obcy: Język niemiecki </t>
  </si>
  <si>
    <t>Język obcy: Język rosyjski</t>
  </si>
  <si>
    <t>Przedmiot do wyboru:                                                                   A) Innowacyjne trendy w przetwórstwie rolno-spożywczym                                             B) Żywność wygodna i funkcjonalna</t>
  </si>
  <si>
    <t>HES III                                                                                             A) Etyka gospodarowania zasobami przyrody                                                      B) Odpowiedzialność zawodowa inżyniera</t>
  </si>
  <si>
    <t>Język obcy (angielski, rosyjski, niemiecki)</t>
  </si>
  <si>
    <t>IR 2106 A</t>
  </si>
  <si>
    <t>IRN 2106 A</t>
  </si>
  <si>
    <t xml:space="preserve">Przedmiot do wyboru - Analiza fizykochemiczna produktów rolno-spożywczych </t>
  </si>
  <si>
    <t>IR 2106 B</t>
  </si>
  <si>
    <t>IRN 2106 B</t>
  </si>
  <si>
    <t>Przedmiot do wyboru - Składniki bioaktywne produktów naturalnych</t>
  </si>
  <si>
    <t>IR 2208 A</t>
  </si>
  <si>
    <t>IRN 2208 A</t>
  </si>
  <si>
    <t>HES I - Zarządzanie jakością w przetwórstwie rolno-spożywczym</t>
  </si>
  <si>
    <t>IR 2208 B</t>
  </si>
  <si>
    <t>IRN 2208 B</t>
  </si>
  <si>
    <t xml:space="preserve">HES I - Ekonomika i organizacja gospodarstw rolnych </t>
  </si>
  <si>
    <t>IR 2302 A</t>
  </si>
  <si>
    <t>IRN 2302 A</t>
  </si>
  <si>
    <t xml:space="preserve">Przedmiot do wyboru - Innowacyjne trendy w przetwórstwie rolno-spożywczym </t>
  </si>
  <si>
    <t>IR 2302 B</t>
  </si>
  <si>
    <t>IRN 2302 B</t>
  </si>
  <si>
    <t>Przedmiot do wyboru - Żywność wygodna i funkcjonalna</t>
  </si>
  <si>
    <t>IR 2303 A</t>
  </si>
  <si>
    <t>IRN 2303 A</t>
  </si>
  <si>
    <t xml:space="preserve">HES II - Fundusze strukturalne    </t>
  </si>
  <si>
    <t>IR 2303 B</t>
  </si>
  <si>
    <t>IRN 2303 B</t>
  </si>
  <si>
    <t>HES II - Projekty unijne obszarów wiejskich</t>
  </si>
  <si>
    <t>IR 2304 A</t>
  </si>
  <si>
    <t>IRN 2304 A</t>
  </si>
  <si>
    <t xml:space="preserve">HES III - Etyka gospodarowania zasobami przyrody   </t>
  </si>
  <si>
    <t>IR 2304 B</t>
  </si>
  <si>
    <t>IRN 2304 B</t>
  </si>
  <si>
    <t>HES III - Odpowiedzialność zawodowa inżyniera</t>
  </si>
  <si>
    <t>Katedra Ciepłownictwa, Ogrzewnictwa i Wentylacji</t>
  </si>
  <si>
    <r>
      <t xml:space="preserve">zatwierdzony przez Radę Wydziału w </t>
    </r>
    <r>
      <rPr>
        <b/>
        <sz val="12"/>
        <rFont val="Arial CE"/>
        <charset val="238"/>
      </rPr>
      <t>dniu 17.05.2017</t>
    </r>
  </si>
  <si>
    <t>zatwierdzony przez Radę Wydziału w dniu 17.05.2017</t>
  </si>
  <si>
    <t>Praca Dyplomowa magisterska</t>
  </si>
  <si>
    <t>Przedmiot do wyboru:                                                                   A) Analiza fizykochemiczna produktów rolno-spożywczych        B) Składniki bioaktywne produktów naturalnych</t>
  </si>
  <si>
    <t xml:space="preserve">HES I:                                                                                               A) Zarządzanie jakością w przetwórstwie rolno-spożywczym      B) Ekonomika i organizacja gospodarstw rolnych </t>
  </si>
  <si>
    <t>Przedmiot do wyboru:                                                                   A) Innowacyjne trendy w przetwórstwie rolno-spożywczym         B) Żywność wygodna i funkcjonalna</t>
  </si>
  <si>
    <t>Przedmiot do wyboru:                                                                   A) Innowacyjne trendy w przetwórstwie rolno-spożywczym       B) Żywność wygodna i funkcjonalna</t>
  </si>
  <si>
    <t>HES I:                                                                                               A) Zarządzanie jakością w przetwórstwie rolno-spożywczym       B) Ekonomika i organizacja gospodarstw rolnych</t>
  </si>
  <si>
    <t>Plan studiów został zatwierdzony przez Radę Wydziału w dniu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</si>
</sst>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 mmm"/>
    <numFmt numFmtId="165" formatCode="d/mm/yyyy"/>
    <numFmt numFmtId="166" formatCode="0.0"/>
  </numFmts>
  <fonts count="38">
    <font>
      <sz val="10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8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 CE"/>
      <family val="2"/>
      <charset val="238"/>
    </font>
    <font>
      <b/>
      <sz val="12"/>
      <name val="Arial CE"/>
      <charset val="238"/>
    </font>
    <font>
      <b/>
      <u/>
      <sz val="14"/>
      <name val="Arial CE"/>
      <family val="2"/>
      <charset val="238"/>
    </font>
    <font>
      <b/>
      <sz val="14"/>
      <name val="Arial CE"/>
      <charset val="238"/>
    </font>
    <font>
      <b/>
      <sz val="10"/>
      <color rgb="FFFF0000"/>
      <name val="Arial CE"/>
      <charset val="238"/>
    </font>
    <font>
      <b/>
      <sz val="18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5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4" tint="0.59999389629810485"/>
        <bgColor rgb="FF00000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9" fillId="11" borderId="9" applyNumberFormat="0" applyAlignment="0" applyProtection="0"/>
  </cellStyleXfs>
  <cellXfs count="257">
    <xf numFmtId="0" fontId="0" fillId="0" borderId="0" xfId="0"/>
    <xf numFmtId="0" fontId="0" fillId="0" borderId="0" xfId="0" applyBorder="1"/>
    <xf numFmtId="0" fontId="25" fillId="0" borderId="0" xfId="0" applyFont="1"/>
    <xf numFmtId="0" fontId="0" fillId="12" borderId="10" xfId="0" applyFill="1" applyBorder="1"/>
    <xf numFmtId="0" fontId="0" fillId="12" borderId="11" xfId="0" applyFill="1" applyBorder="1"/>
    <xf numFmtId="0" fontId="0" fillId="12" borderId="12" xfId="0" applyFill="1" applyBorder="1"/>
    <xf numFmtId="0" fontId="0" fillId="12" borderId="13" xfId="0" applyFont="1" applyFill="1" applyBorder="1" applyAlignment="1">
      <alignment horizontal="center"/>
    </xf>
    <xf numFmtId="0" fontId="0" fillId="12" borderId="0" xfId="0" applyFill="1"/>
    <xf numFmtId="164" fontId="14" fillId="12" borderId="0" xfId="0" applyNumberFormat="1" applyFont="1" applyFill="1" applyAlignment="1">
      <alignment horizontal="center"/>
    </xf>
    <xf numFmtId="0" fontId="15" fillId="12" borderId="0" xfId="0" applyFont="1" applyFill="1"/>
    <xf numFmtId="0" fontId="16" fillId="12" borderId="0" xfId="0" applyFont="1" applyFill="1"/>
    <xf numFmtId="0" fontId="17" fillId="12" borderId="0" xfId="0" applyFont="1" applyFill="1"/>
    <xf numFmtId="0" fontId="18" fillId="12" borderId="0" xfId="0" applyFont="1" applyFill="1" applyAlignment="1">
      <alignment horizontal="right"/>
    </xf>
    <xf numFmtId="0" fontId="18" fillId="12" borderId="0" xfId="0" applyFont="1" applyFill="1"/>
    <xf numFmtId="0" fontId="19" fillId="12" borderId="0" xfId="0" applyFont="1" applyFill="1"/>
    <xf numFmtId="0" fontId="20" fillId="12" borderId="0" xfId="0" applyFont="1" applyFill="1"/>
    <xf numFmtId="0" fontId="16" fillId="12" borderId="0" xfId="0" applyFont="1" applyFill="1" applyAlignment="1"/>
    <xf numFmtId="0" fontId="14" fillId="12" borderId="12" xfId="0" applyFont="1" applyFill="1" applyBorder="1"/>
    <xf numFmtId="0" fontId="14" fillId="12" borderId="12" xfId="0" applyFont="1" applyFill="1" applyBorder="1" applyAlignment="1">
      <alignment horizontal="center"/>
    </xf>
    <xf numFmtId="0" fontId="0" fillId="12" borderId="14" xfId="0" applyFill="1" applyBorder="1"/>
    <xf numFmtId="0" fontId="0" fillId="12" borderId="15" xfId="0" applyFont="1" applyFill="1" applyBorder="1"/>
    <xf numFmtId="0" fontId="0" fillId="12" borderId="16" xfId="0" applyFill="1" applyBorder="1"/>
    <xf numFmtId="0" fontId="0" fillId="12" borderId="17" xfId="0" applyFont="1" applyFill="1" applyBorder="1" applyAlignment="1">
      <alignment horizontal="center"/>
    </xf>
    <xf numFmtId="0" fontId="0" fillId="12" borderId="18" xfId="0" applyFont="1" applyFill="1" applyBorder="1" applyAlignment="1">
      <alignment horizontal="center"/>
    </xf>
    <xf numFmtId="0" fontId="0" fillId="12" borderId="19" xfId="0" applyFill="1" applyBorder="1"/>
    <xf numFmtId="0" fontId="23" fillId="12" borderId="0" xfId="0" applyFont="1" applyFill="1"/>
    <xf numFmtId="0" fontId="21" fillId="12" borderId="0" xfId="0" applyFont="1" applyFill="1" applyBorder="1" applyAlignment="1"/>
    <xf numFmtId="0" fontId="21" fillId="12" borderId="0" xfId="0" applyFont="1" applyFill="1" applyBorder="1" applyAlignment="1">
      <alignment horizontal="left" vertical="top"/>
    </xf>
    <xf numFmtId="0" fontId="21" fillId="12" borderId="0" xfId="0" applyFont="1" applyFill="1" applyBorder="1" applyAlignment="1">
      <alignment horizontal="right" vertical="top"/>
    </xf>
    <xf numFmtId="0" fontId="21" fillId="12" borderId="0" xfId="0" applyFont="1" applyFill="1" applyBorder="1" applyAlignment="1">
      <alignment horizontal="center" vertical="top"/>
    </xf>
    <xf numFmtId="0" fontId="21" fillId="12" borderId="0" xfId="0" applyFont="1" applyFill="1" applyBorder="1" applyAlignment="1">
      <alignment vertical="top"/>
    </xf>
    <xf numFmtId="1" fontId="21" fillId="12" borderId="0" xfId="0" applyNumberFormat="1" applyFont="1" applyFill="1" applyBorder="1" applyAlignment="1">
      <alignment horizontal="center" vertical="top"/>
    </xf>
    <xf numFmtId="0" fontId="0" fillId="12" borderId="0" xfId="0" applyFont="1" applyFill="1"/>
    <xf numFmtId="0" fontId="24" fillId="12" borderId="0" xfId="0" applyFont="1" applyFill="1" applyAlignment="1">
      <alignment horizontal="right"/>
    </xf>
    <xf numFmtId="0" fontId="24" fillId="12" borderId="0" xfId="0" applyFont="1" applyFill="1"/>
    <xf numFmtId="0" fontId="16" fillId="12" borderId="0" xfId="0" applyFont="1" applyFill="1" applyAlignment="1">
      <alignment horizontal="right"/>
    </xf>
    <xf numFmtId="166" fontId="16" fillId="12" borderId="0" xfId="0" applyNumberFormat="1" applyFont="1" applyFill="1"/>
    <xf numFmtId="0" fontId="18" fillId="12" borderId="0" xfId="0" applyFont="1" applyFill="1" applyAlignment="1"/>
    <xf numFmtId="0" fontId="14" fillId="12" borderId="0" xfId="0" applyFont="1" applyFill="1" applyAlignment="1"/>
    <xf numFmtId="0" fontId="0" fillId="12" borderId="0" xfId="0" applyFill="1" applyAlignment="1"/>
    <xf numFmtId="0" fontId="14" fillId="12" borderId="0" xfId="0" applyFont="1" applyFill="1"/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ont="1" applyFill="1" applyAlignment="1"/>
    <xf numFmtId="0" fontId="14" fillId="12" borderId="0" xfId="0" applyFont="1" applyFill="1" applyBorder="1" applyAlignment="1"/>
    <xf numFmtId="0" fontId="0" fillId="12" borderId="0" xfId="0" applyFill="1" applyBorder="1"/>
    <xf numFmtId="0" fontId="0" fillId="12" borderId="20" xfId="0" applyFont="1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1" fillId="0" borderId="0" xfId="0" applyFont="1" applyBorder="1" applyAlignment="1">
      <alignment horizontal="center"/>
    </xf>
    <xf numFmtId="0" fontId="30" fillId="0" borderId="0" xfId="0" applyFont="1" applyBorder="1"/>
    <xf numFmtId="0" fontId="22" fillId="12" borderId="25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0" fillId="12" borderId="28" xfId="0" applyFont="1" applyFill="1" applyBorder="1" applyAlignment="1">
      <alignment horizontal="center" vertical="center"/>
    </xf>
    <xf numFmtId="0" fontId="0" fillId="12" borderId="26" xfId="0" applyFon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0" fillId="0" borderId="23" xfId="0" applyBorder="1"/>
    <xf numFmtId="49" fontId="21" fillId="12" borderId="25" xfId="0" applyNumberFormat="1" applyFont="1" applyFill="1" applyBorder="1" applyAlignment="1">
      <alignment horizontal="left" wrapText="1"/>
    </xf>
    <xf numFmtId="49" fontId="21" fillId="12" borderId="23" xfId="0" applyNumberFormat="1" applyFont="1" applyFill="1" applyBorder="1" applyAlignment="1">
      <alignment horizontal="left" wrapText="1"/>
    </xf>
    <xf numFmtId="0" fontId="25" fillId="0" borderId="25" xfId="0" applyFont="1" applyFill="1" applyBorder="1"/>
    <xf numFmtId="0" fontId="25" fillId="0" borderId="23" xfId="0" applyFont="1" applyFill="1" applyBorder="1"/>
    <xf numFmtId="0" fontId="32" fillId="12" borderId="26" xfId="0" applyFont="1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 wrapText="1"/>
    </xf>
    <xf numFmtId="0" fontId="0" fillId="12" borderId="30" xfId="0" applyFill="1" applyBorder="1"/>
    <xf numFmtId="0" fontId="0" fillId="12" borderId="31" xfId="0" applyFill="1" applyBorder="1"/>
    <xf numFmtId="0" fontId="14" fillId="12" borderId="31" xfId="0" applyFont="1" applyFill="1" applyBorder="1"/>
    <xf numFmtId="0" fontId="0" fillId="12" borderId="31" xfId="0" applyFont="1" applyFill="1" applyBorder="1"/>
    <xf numFmtId="0" fontId="14" fillId="12" borderId="31" xfId="0" applyFont="1" applyFill="1" applyBorder="1" applyAlignment="1">
      <alignment horizontal="center"/>
    </xf>
    <xf numFmtId="0" fontId="0" fillId="12" borderId="32" xfId="0" applyFill="1" applyBorder="1"/>
    <xf numFmtId="0" fontId="0" fillId="12" borderId="34" xfId="0" applyFont="1" applyFill="1" applyBorder="1" applyAlignment="1">
      <alignment horizontal="center"/>
    </xf>
    <xf numFmtId="0" fontId="0" fillId="12" borderId="35" xfId="0" applyFont="1" applyFill="1" applyBorder="1"/>
    <xf numFmtId="0" fontId="0" fillId="12" borderId="36" xfId="0" applyFill="1" applyBorder="1"/>
    <xf numFmtId="0" fontId="0" fillId="12" borderId="37" xfId="0" applyFill="1" applyBorder="1"/>
    <xf numFmtId="0" fontId="0" fillId="12" borderId="38" xfId="0" applyFont="1" applyFill="1" applyBorder="1" applyAlignment="1">
      <alignment horizontal="center"/>
    </xf>
    <xf numFmtId="0" fontId="0" fillId="12" borderId="39" xfId="0" applyFont="1" applyFill="1" applyBorder="1" applyAlignment="1">
      <alignment horizontal="center"/>
    </xf>
    <xf numFmtId="0" fontId="14" fillId="12" borderId="10" xfId="0" applyFont="1" applyFill="1" applyBorder="1"/>
    <xf numFmtId="0" fontId="14" fillId="12" borderId="10" xfId="0" applyFont="1" applyFill="1" applyBorder="1" applyAlignment="1">
      <alignment horizontal="center"/>
    </xf>
    <xf numFmtId="0" fontId="0" fillId="13" borderId="2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28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0" borderId="0" xfId="0" applyFill="1"/>
    <xf numFmtId="0" fontId="33" fillId="0" borderId="0" xfId="0" applyFont="1" applyFill="1"/>
    <xf numFmtId="165" fontId="18" fillId="0" borderId="0" xfId="0" applyNumberFormat="1" applyFont="1" applyFill="1" applyAlignment="1">
      <alignment horizontal="right"/>
    </xf>
    <xf numFmtId="0" fontId="0" fillId="13" borderId="40" xfId="0" applyFill="1" applyBorder="1" applyAlignment="1">
      <alignment horizontal="center" vertical="center"/>
    </xf>
    <xf numFmtId="0" fontId="0" fillId="13" borderId="41" xfId="0" applyFill="1" applyBorder="1" applyAlignment="1">
      <alignment horizontal="center"/>
    </xf>
    <xf numFmtId="0" fontId="22" fillId="13" borderId="26" xfId="0" applyFont="1" applyFill="1" applyBorder="1" applyAlignment="1"/>
    <xf numFmtId="0" fontId="22" fillId="13" borderId="21" xfId="0" applyFont="1" applyFill="1" applyBorder="1" applyAlignment="1"/>
    <xf numFmtId="0" fontId="0" fillId="13" borderId="45" xfId="0" applyFill="1" applyBorder="1" applyAlignment="1"/>
    <xf numFmtId="0" fontId="18" fillId="0" borderId="0" xfId="0" applyFont="1" applyFill="1"/>
    <xf numFmtId="0" fontId="14" fillId="0" borderId="0" xfId="0" applyFont="1" applyFill="1"/>
    <xf numFmtId="0" fontId="34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35" fillId="0" borderId="0" xfId="0" applyFont="1"/>
    <xf numFmtId="0" fontId="14" fillId="12" borderId="40" xfId="0" applyFont="1" applyFill="1" applyBorder="1" applyAlignment="1">
      <alignment horizontal="center" vertical="center"/>
    </xf>
    <xf numFmtId="0" fontId="0" fillId="12" borderId="41" xfId="0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4" fillId="0" borderId="28" xfId="0" applyFont="1" applyBorder="1"/>
    <xf numFmtId="0" fontId="14" fillId="0" borderId="25" xfId="0" applyFont="1" applyBorder="1"/>
    <xf numFmtId="0" fontId="14" fillId="0" borderId="27" xfId="0" applyFont="1" applyBorder="1"/>
    <xf numFmtId="0" fontId="14" fillId="0" borderId="24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7" fillId="0" borderId="26" xfId="0" applyFont="1" applyFill="1" applyBorder="1"/>
    <xf numFmtId="0" fontId="0" fillId="12" borderId="43" xfId="0" applyFont="1" applyFill="1" applyBorder="1" applyAlignment="1">
      <alignment horizontal="center"/>
    </xf>
    <xf numFmtId="0" fontId="0" fillId="12" borderId="50" xfId="0" applyFill="1" applyBorder="1" applyAlignment="1">
      <alignment horizontal="center"/>
    </xf>
    <xf numFmtId="0" fontId="0" fillId="12" borderId="51" xfId="0" applyFont="1" applyFill="1" applyBorder="1" applyAlignment="1">
      <alignment horizontal="center" vertical="center"/>
    </xf>
    <xf numFmtId="0" fontId="0" fillId="12" borderId="57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0" fillId="14" borderId="52" xfId="0" applyFont="1" applyFill="1" applyBorder="1" applyAlignment="1">
      <alignment horizontal="center" vertical="center"/>
    </xf>
    <xf numFmtId="0" fontId="0" fillId="14" borderId="26" xfId="0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0" fillId="14" borderId="53" xfId="0" applyFont="1" applyFill="1" applyBorder="1" applyAlignment="1">
      <alignment horizontal="center" vertical="center"/>
    </xf>
    <xf numFmtId="0" fontId="0" fillId="14" borderId="29" xfId="0" applyFont="1" applyFill="1" applyBorder="1" applyAlignment="1">
      <alignment horizontal="center" vertical="center"/>
    </xf>
    <xf numFmtId="0" fontId="22" fillId="14" borderId="23" xfId="0" applyFont="1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57" xfId="0" applyFont="1" applyFill="1" applyBorder="1" applyAlignment="1">
      <alignment horizontal="center" vertical="center"/>
    </xf>
    <xf numFmtId="0" fontId="0" fillId="14" borderId="58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/>
    </xf>
    <xf numFmtId="49" fontId="0" fillId="12" borderId="0" xfId="0" applyNumberFormat="1" applyFill="1"/>
    <xf numFmtId="0" fontId="0" fillId="12" borderId="56" xfId="0" applyFont="1" applyFill="1" applyBorder="1" applyAlignment="1">
      <alignment horizontal="center" vertical="center"/>
    </xf>
    <xf numFmtId="49" fontId="0" fillId="12" borderId="57" xfId="0" applyNumberFormat="1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0" fillId="0" borderId="59" xfId="0" applyFill="1" applyBorder="1"/>
    <xf numFmtId="0" fontId="36" fillId="0" borderId="59" xfId="0" applyFont="1" applyFill="1" applyBorder="1"/>
    <xf numFmtId="0" fontId="0" fillId="12" borderId="60" xfId="0" applyFont="1" applyFill="1" applyBorder="1" applyAlignment="1">
      <alignment horizontal="center"/>
    </xf>
    <xf numFmtId="0" fontId="0" fillId="12" borderId="61" xfId="0" applyFont="1" applyFill="1" applyBorder="1" applyAlignment="1">
      <alignment horizontal="center"/>
    </xf>
    <xf numFmtId="0" fontId="0" fillId="12" borderId="41" xfId="0" applyFont="1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0" borderId="52" xfId="0" applyFont="1" applyFill="1" applyBorder="1" applyAlignment="1">
      <alignment horizontal="center" vertical="center"/>
    </xf>
    <xf numFmtId="0" fontId="0" fillId="16" borderId="58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 wrapText="1"/>
    </xf>
    <xf numFmtId="0" fontId="0" fillId="14" borderId="55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 wrapText="1"/>
    </xf>
    <xf numFmtId="49" fontId="21" fillId="0" borderId="56" xfId="0" applyNumberFormat="1" applyFont="1" applyFill="1" applyBorder="1" applyAlignment="1">
      <alignment horizontal="left" vertical="center" wrapText="1"/>
    </xf>
    <xf numFmtId="2" fontId="21" fillId="0" borderId="57" xfId="0" applyNumberFormat="1" applyFont="1" applyFill="1" applyBorder="1" applyAlignment="1">
      <alignment horizontal="left" vertical="center" wrapText="1"/>
    </xf>
    <xf numFmtId="0" fontId="21" fillId="0" borderId="57" xfId="0" applyNumberFormat="1" applyFont="1" applyFill="1" applyBorder="1" applyAlignment="1">
      <alignment horizontal="left" vertical="center" wrapText="1"/>
    </xf>
    <xf numFmtId="0" fontId="21" fillId="15" borderId="57" xfId="0" applyNumberFormat="1" applyFont="1" applyFill="1" applyBorder="1" applyAlignment="1">
      <alignment horizontal="left" vertical="center" wrapText="1"/>
    </xf>
    <xf numFmtId="0" fontId="21" fillId="15" borderId="58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2" fillId="12" borderId="27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49" fontId="0" fillId="12" borderId="64" xfId="0" applyNumberFormat="1" applyFont="1" applyFill="1" applyBorder="1" applyAlignment="1">
      <alignment horizontal="center" vertical="center"/>
    </xf>
    <xf numFmtId="0" fontId="21" fillId="14" borderId="57" xfId="0" applyNumberFormat="1" applyFont="1" applyFill="1" applyBorder="1" applyAlignment="1">
      <alignment horizontal="left" vertical="center" wrapText="1"/>
    </xf>
    <xf numFmtId="0" fontId="22" fillId="14" borderId="27" xfId="0" applyFont="1" applyFill="1" applyBorder="1" applyAlignment="1">
      <alignment horizontal="center" vertical="center" wrapText="1"/>
    </xf>
    <xf numFmtId="0" fontId="21" fillId="0" borderId="56" xfId="0" applyNumberFormat="1" applyFont="1" applyFill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49" fontId="21" fillId="18" borderId="58" xfId="0" applyNumberFormat="1" applyFont="1" applyFill="1" applyBorder="1" applyAlignment="1">
      <alignment horizontal="left" vertical="center" wrapText="1"/>
    </xf>
    <xf numFmtId="0" fontId="22" fillId="0" borderId="68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left"/>
    </xf>
    <xf numFmtId="0" fontId="0" fillId="16" borderId="64" xfId="0" applyFont="1" applyFill="1" applyBorder="1" applyAlignment="1">
      <alignment horizontal="center" vertical="center"/>
    </xf>
    <xf numFmtId="49" fontId="21" fillId="18" borderId="64" xfId="0" applyNumberFormat="1" applyFont="1" applyFill="1" applyBorder="1" applyAlignment="1">
      <alignment horizontal="left" vertical="center" wrapText="1"/>
    </xf>
    <xf numFmtId="0" fontId="0" fillId="17" borderId="69" xfId="0" applyFill="1" applyBorder="1" applyAlignment="1">
      <alignment horizontal="center" vertical="center"/>
    </xf>
    <xf numFmtId="0" fontId="22" fillId="12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0" fillId="17" borderId="71" xfId="0" applyFill="1" applyBorder="1" applyAlignment="1">
      <alignment horizontal="center" vertical="center"/>
    </xf>
    <xf numFmtId="0" fontId="14" fillId="17" borderId="70" xfId="0" applyFont="1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14" fillId="17" borderId="23" xfId="0" applyFont="1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 wrapText="1"/>
    </xf>
    <xf numFmtId="0" fontId="16" fillId="12" borderId="0" xfId="0" applyFont="1" applyFill="1" applyAlignment="1">
      <alignment horizontal="right" wrapText="1"/>
    </xf>
    <xf numFmtId="0" fontId="17" fillId="12" borderId="0" xfId="0" applyFont="1" applyFill="1" applyAlignment="1"/>
    <xf numFmtId="2" fontId="21" fillId="12" borderId="51" xfId="0" applyNumberFormat="1" applyFont="1" applyFill="1" applyBorder="1" applyAlignment="1">
      <alignment horizontal="left" vertical="center" wrapText="1"/>
    </xf>
    <xf numFmtId="2" fontId="21" fillId="0" borderId="52" xfId="0" applyNumberFormat="1" applyFont="1" applyFill="1" applyBorder="1" applyAlignment="1">
      <alignment horizontal="left" vertical="center" wrapText="1"/>
    </xf>
    <xf numFmtId="0" fontId="21" fillId="0" borderId="52" xfId="0" applyNumberFormat="1" applyFont="1" applyFill="1" applyBorder="1" applyAlignment="1">
      <alignment horizontal="left" vertical="center" wrapText="1"/>
    </xf>
    <xf numFmtId="49" fontId="21" fillId="0" borderId="52" xfId="0" applyNumberFormat="1" applyFont="1" applyFill="1" applyBorder="1" applyAlignment="1">
      <alignment horizontal="left" vertical="center" wrapText="1"/>
    </xf>
    <xf numFmtId="0" fontId="21" fillId="14" borderId="52" xfId="0" applyNumberFormat="1" applyFont="1" applyFill="1" applyBorder="1" applyAlignment="1">
      <alignment horizontal="left" vertical="center" wrapText="1"/>
    </xf>
    <xf numFmtId="49" fontId="21" fillId="14" borderId="53" xfId="0" applyNumberFormat="1" applyFont="1" applyFill="1" applyBorder="1" applyAlignment="1">
      <alignment horizontal="left" vertical="center"/>
    </xf>
    <xf numFmtId="0" fontId="0" fillId="12" borderId="24" xfId="0" applyFill="1" applyBorder="1" applyAlignment="1">
      <alignment horizontal="center" vertical="center"/>
    </xf>
    <xf numFmtId="0" fontId="0" fillId="14" borderId="21" xfId="0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1" fontId="0" fillId="12" borderId="26" xfId="0" applyNumberFormat="1" applyFill="1" applyBorder="1" applyAlignment="1">
      <alignment horizontal="center" vertical="center"/>
    </xf>
    <xf numFmtId="1" fontId="0" fillId="12" borderId="26" xfId="0" applyNumberFormat="1" applyFont="1" applyFill="1" applyBorder="1" applyAlignment="1">
      <alignment horizontal="center" vertical="center"/>
    </xf>
    <xf numFmtId="0" fontId="37" fillId="12" borderId="0" xfId="0" applyFont="1" applyFill="1"/>
    <xf numFmtId="0" fontId="21" fillId="0" borderId="51" xfId="0" applyNumberFormat="1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49" fontId="21" fillId="18" borderId="74" xfId="0" applyNumberFormat="1" applyFont="1" applyFill="1" applyBorder="1" applyAlignment="1">
      <alignment horizontal="left" vertical="center" wrapText="1"/>
    </xf>
    <xf numFmtId="49" fontId="21" fillId="18" borderId="53" xfId="0" applyNumberFormat="1" applyFont="1" applyFill="1" applyBorder="1" applyAlignment="1">
      <alignment horizontal="left" vertical="center" wrapText="1"/>
    </xf>
    <xf numFmtId="0" fontId="0" fillId="17" borderId="26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14" fillId="17" borderId="27" xfId="0" applyFont="1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29" xfId="0" applyFill="1" applyBorder="1" applyAlignment="1">
      <alignment horizontal="center" vertical="center"/>
    </xf>
    <xf numFmtId="49" fontId="21" fillId="0" borderId="51" xfId="0" applyNumberFormat="1" applyFont="1" applyFill="1" applyBorder="1" applyAlignment="1">
      <alignment horizontal="left" vertical="center" wrapText="1"/>
    </xf>
    <xf numFmtId="0" fontId="21" fillId="15" borderId="52" xfId="0" applyNumberFormat="1" applyFont="1" applyFill="1" applyBorder="1" applyAlignment="1">
      <alignment horizontal="left" vertical="center" wrapText="1"/>
    </xf>
    <xf numFmtId="0" fontId="21" fillId="15" borderId="53" xfId="0" applyNumberFormat="1" applyFont="1" applyFill="1" applyBorder="1" applyAlignment="1">
      <alignment horizontal="left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 wrapText="1"/>
    </xf>
    <xf numFmtId="0" fontId="27" fillId="0" borderId="0" xfId="0" applyFont="1" applyFill="1" applyBorder="1"/>
    <xf numFmtId="0" fontId="22" fillId="14" borderId="27" xfId="0" applyFont="1" applyFill="1" applyBorder="1" applyAlignment="1">
      <alignment horizontal="center" wrapText="1"/>
    </xf>
    <xf numFmtId="2" fontId="21" fillId="12" borderId="26" xfId="0" applyNumberFormat="1" applyFont="1" applyFill="1" applyBorder="1" applyAlignment="1">
      <alignment horizontal="left" vertical="center" wrapText="1"/>
    </xf>
    <xf numFmtId="0" fontId="0" fillId="12" borderId="26" xfId="0" applyFill="1" applyBorder="1" applyAlignment="1">
      <alignment horizontal="center" vertical="center"/>
    </xf>
    <xf numFmtId="0" fontId="0" fillId="0" borderId="26" xfId="0" applyBorder="1"/>
    <xf numFmtId="2" fontId="21" fillId="0" borderId="26" xfId="0" applyNumberFormat="1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 wrapText="1"/>
    </xf>
    <xf numFmtId="0" fontId="21" fillId="0" borderId="26" xfId="0" applyNumberFormat="1" applyFont="1" applyFill="1" applyBorder="1" applyAlignment="1">
      <alignment horizontal="left" vertical="center" wrapText="1"/>
    </xf>
    <xf numFmtId="49" fontId="21" fillId="0" borderId="26" xfId="0" applyNumberFormat="1" applyFont="1" applyFill="1" applyBorder="1" applyAlignment="1">
      <alignment horizontal="left" vertical="center" wrapText="1"/>
    </xf>
    <xf numFmtId="0" fontId="21" fillId="14" borderId="26" xfId="0" applyNumberFormat="1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49" fontId="21" fillId="18" borderId="26" xfId="0" applyNumberFormat="1" applyFont="1" applyFill="1" applyBorder="1" applyAlignment="1">
      <alignment horizontal="left" vertical="center" wrapText="1"/>
    </xf>
    <xf numFmtId="0" fontId="0" fillId="14" borderId="26" xfId="0" applyFill="1" applyBorder="1" applyAlignment="1">
      <alignment horizontal="center" vertical="center" wrapText="1"/>
    </xf>
    <xf numFmtId="0" fontId="21" fillId="15" borderId="26" xfId="0" applyNumberFormat="1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/>
    </xf>
    <xf numFmtId="0" fontId="21" fillId="0" borderId="75" xfId="0" applyNumberFormat="1" applyFont="1" applyFill="1" applyBorder="1" applyAlignment="1">
      <alignment horizontal="left" vertical="center" wrapText="1"/>
    </xf>
    <xf numFmtId="0" fontId="21" fillId="16" borderId="26" xfId="0" applyFont="1" applyFill="1" applyBorder="1" applyAlignment="1">
      <alignment vertical="center" wrapText="1"/>
    </xf>
    <xf numFmtId="0" fontId="22" fillId="0" borderId="0" xfId="0" applyFont="1" applyAlignment="1">
      <alignment horizontal="left"/>
    </xf>
    <xf numFmtId="0" fontId="25" fillId="0" borderId="44" xfId="0" applyFont="1" applyBorder="1" applyAlignment="1">
      <alignment horizontal="left"/>
    </xf>
    <xf numFmtId="0" fontId="25" fillId="0" borderId="25" xfId="0" applyFont="1" applyFill="1" applyBorder="1" applyAlignment="1">
      <alignment horizontal="left" wrapText="1"/>
    </xf>
    <xf numFmtId="0" fontId="0" fillId="0" borderId="50" xfId="0" applyBorder="1"/>
    <xf numFmtId="0" fontId="22" fillId="0" borderId="22" xfId="0" applyFont="1" applyFill="1" applyBorder="1" applyAlignment="1">
      <alignment horizontal="center"/>
    </xf>
    <xf numFmtId="0" fontId="27" fillId="0" borderId="29" xfId="0" applyFont="1" applyFill="1" applyBorder="1"/>
    <xf numFmtId="0" fontId="14" fillId="0" borderId="23" xfId="0" applyFont="1" applyBorder="1"/>
    <xf numFmtId="0" fontId="25" fillId="0" borderId="78" xfId="0" applyFont="1" applyFill="1" applyBorder="1"/>
    <xf numFmtId="0" fontId="25" fillId="0" borderId="44" xfId="0" applyFont="1" applyFill="1" applyBorder="1"/>
    <xf numFmtId="0" fontId="0" fillId="13" borderId="68" xfId="0" applyFill="1" applyBorder="1" applyAlignment="1">
      <alignment horizontal="center" vertical="center" wrapText="1"/>
    </xf>
    <xf numFmtId="0" fontId="0" fillId="13" borderId="79" xfId="0" applyFill="1" applyBorder="1" applyAlignment="1">
      <alignment horizontal="center" vertical="center" wrapText="1"/>
    </xf>
    <xf numFmtId="0" fontId="0" fillId="13" borderId="80" xfId="0" applyFill="1" applyBorder="1" applyAlignment="1">
      <alignment horizontal="center" vertical="center" wrapText="1"/>
    </xf>
    <xf numFmtId="0" fontId="0" fillId="13" borderId="63" xfId="0" applyFill="1" applyBorder="1" applyAlignment="1">
      <alignment horizontal="center" vertical="center" wrapText="1"/>
    </xf>
    <xf numFmtId="0" fontId="0" fillId="13" borderId="81" xfId="0" applyFill="1" applyBorder="1" applyAlignment="1">
      <alignment horizontal="center" vertical="center" wrapText="1"/>
    </xf>
    <xf numFmtId="0" fontId="0" fillId="12" borderId="72" xfId="0" applyFont="1" applyFill="1" applyBorder="1" applyAlignment="1">
      <alignment horizontal="center" vertical="center"/>
    </xf>
    <xf numFmtId="0" fontId="0" fillId="12" borderId="73" xfId="0" applyFont="1" applyFill="1" applyBorder="1" applyAlignment="1">
      <alignment horizontal="center" vertical="center"/>
    </xf>
    <xf numFmtId="0" fontId="0" fillId="12" borderId="17" xfId="0" applyFont="1" applyFill="1" applyBorder="1" applyAlignment="1">
      <alignment horizontal="center" vertical="center"/>
    </xf>
    <xf numFmtId="0" fontId="0" fillId="12" borderId="41" xfId="0" applyFont="1" applyFill="1" applyBorder="1" applyAlignment="1">
      <alignment horizontal="center" vertical="center"/>
    </xf>
    <xf numFmtId="0" fontId="0" fillId="12" borderId="33" xfId="0" applyFont="1" applyFill="1" applyBorder="1" applyAlignment="1">
      <alignment horizontal="center" vertical="center"/>
    </xf>
    <xf numFmtId="0" fontId="0" fillId="12" borderId="40" xfId="0" applyFont="1" applyFill="1" applyBorder="1" applyAlignment="1">
      <alignment horizontal="center" vertical="center"/>
    </xf>
    <xf numFmtId="0" fontId="0" fillId="12" borderId="38" xfId="0" applyFont="1" applyFill="1" applyBorder="1" applyAlignment="1">
      <alignment horizontal="center" vertical="center"/>
    </xf>
    <xf numFmtId="0" fontId="0" fillId="12" borderId="66" xfId="0" applyFont="1" applyFill="1" applyBorder="1" applyAlignment="1">
      <alignment horizontal="center" vertical="center"/>
    </xf>
    <xf numFmtId="0" fontId="0" fillId="12" borderId="67" xfId="0" applyFont="1" applyFill="1" applyBorder="1" applyAlignment="1">
      <alignment horizontal="center" vertical="center"/>
    </xf>
    <xf numFmtId="0" fontId="0" fillId="12" borderId="65" xfId="0" applyFont="1" applyFill="1" applyBorder="1" applyAlignment="1">
      <alignment horizontal="center" vertical="center"/>
    </xf>
    <xf numFmtId="0" fontId="0" fillId="12" borderId="49" xfId="0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center" vertical="center"/>
    </xf>
    <xf numFmtId="0" fontId="22" fillId="13" borderId="51" xfId="0" applyFont="1" applyFill="1" applyBorder="1" applyAlignment="1">
      <alignment horizontal="center"/>
    </xf>
    <xf numFmtId="0" fontId="22" fillId="13" borderId="76" xfId="0" applyFont="1" applyFill="1" applyBorder="1" applyAlignment="1">
      <alignment horizontal="center"/>
    </xf>
    <xf numFmtId="0" fontId="0" fillId="13" borderId="77" xfId="0" applyFill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14" fillId="0" borderId="62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22" fillId="0" borderId="62" xfId="0" applyFont="1" applyBorder="1" applyAlignment="1">
      <alignment horizontal="left"/>
    </xf>
    <xf numFmtId="0" fontId="22" fillId="0" borderId="45" xfId="0" applyFont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0" fillId="0" borderId="26" xfId="0" applyBorder="1" applyAlignment="1">
      <alignment horizontal="center" vertical="center" wrapText="1"/>
    </xf>
    <xf numFmtId="166" fontId="16" fillId="12" borderId="0" xfId="0" applyNumberFormat="1" applyFont="1" applyFill="1" applyAlignment="1"/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topLeftCell="A41" zoomScale="90" workbookViewId="0">
      <selection activeCell="N44" sqref="N44"/>
    </sheetView>
  </sheetViews>
  <sheetFormatPr defaultRowHeight="12.75"/>
  <cols>
    <col min="1" max="1" width="4.85546875" style="7" customWidth="1"/>
    <col min="2" max="2" width="52.28515625" style="7" customWidth="1"/>
    <col min="3" max="3" width="15.28515625" style="7" customWidth="1"/>
    <col min="4" max="9" width="5.7109375" style="7" customWidth="1"/>
    <col min="10" max="10" width="12.42578125" style="7" customWidth="1"/>
    <col min="11" max="11" width="14.7109375" style="7" customWidth="1"/>
    <col min="12" max="12" width="12.7109375" style="7" customWidth="1"/>
    <col min="13" max="16384" width="9.140625" style="7"/>
  </cols>
  <sheetData>
    <row r="1" spans="1:12" ht="15" customHeight="1">
      <c r="D1" s="8" t="s">
        <v>47</v>
      </c>
      <c r="J1" s="130"/>
      <c r="L1" s="131"/>
    </row>
    <row r="2" spans="1:12" s="11" customFormat="1" ht="18">
      <c r="A2" s="10" t="s">
        <v>0</v>
      </c>
      <c r="H2" s="11" t="s">
        <v>46</v>
      </c>
      <c r="J2" s="85" t="s">
        <v>70</v>
      </c>
      <c r="L2" s="86"/>
    </row>
    <row r="3" spans="1:12" s="11" customFormat="1" ht="18" customHeight="1">
      <c r="A3" s="10" t="s">
        <v>1</v>
      </c>
      <c r="L3" s="12"/>
    </row>
    <row r="4" spans="1:12" s="14" customFormat="1" ht="27" customHeight="1">
      <c r="A4" s="13" t="s">
        <v>2</v>
      </c>
      <c r="J4" s="9"/>
      <c r="K4" s="9"/>
      <c r="L4" s="11"/>
    </row>
    <row r="5" spans="1:12" s="14" customFormat="1" ht="23.25" customHeight="1">
      <c r="A5" s="13" t="s">
        <v>69</v>
      </c>
      <c r="C5" s="15"/>
      <c r="J5" s="9"/>
      <c r="K5" s="9"/>
      <c r="L5" s="11"/>
    </row>
    <row r="6" spans="1:12" s="14" customFormat="1" ht="23.25" customHeight="1">
      <c r="A6" s="13"/>
      <c r="C6" s="15"/>
      <c r="J6" s="9"/>
      <c r="K6" s="9"/>
      <c r="L6" s="11"/>
    </row>
    <row r="7" spans="1:12" s="14" customFormat="1" ht="26.25" customHeight="1">
      <c r="A7" s="16" t="s">
        <v>190</v>
      </c>
      <c r="J7" s="9"/>
      <c r="K7" s="9"/>
      <c r="L7" s="11"/>
    </row>
    <row r="8" spans="1:12" s="14" customFormat="1" ht="15" customHeight="1">
      <c r="A8" s="16" t="s">
        <v>68</v>
      </c>
      <c r="J8" s="9"/>
      <c r="K8" s="9"/>
      <c r="L8" s="11"/>
    </row>
    <row r="9" spans="1:12" s="11" customFormat="1" ht="15" customHeight="1" thickBot="1">
      <c r="B9" s="16"/>
    </row>
    <row r="10" spans="1:12" ht="13.9" customHeight="1" thickBot="1">
      <c r="A10" s="65"/>
      <c r="B10" s="66"/>
      <c r="C10" s="66"/>
      <c r="D10" s="66"/>
      <c r="E10" s="66"/>
      <c r="F10" s="67" t="s">
        <v>3</v>
      </c>
      <c r="G10" s="66"/>
      <c r="H10" s="68" t="s">
        <v>4</v>
      </c>
      <c r="I10" s="66"/>
      <c r="J10" s="67"/>
      <c r="K10" s="69" t="s">
        <v>5</v>
      </c>
      <c r="L10" s="70"/>
    </row>
    <row r="11" spans="1:12" ht="15" customHeight="1">
      <c r="A11" s="236" t="s">
        <v>6</v>
      </c>
      <c r="B11" s="238" t="s">
        <v>7</v>
      </c>
      <c r="C11" s="238" t="s">
        <v>8</v>
      </c>
      <c r="D11" s="72" t="s">
        <v>9</v>
      </c>
      <c r="E11" s="73"/>
      <c r="F11" s="72"/>
      <c r="G11" s="72"/>
      <c r="H11" s="72"/>
      <c r="I11" s="74"/>
      <c r="J11" s="71" t="s">
        <v>10</v>
      </c>
      <c r="K11" s="75" t="s">
        <v>11</v>
      </c>
      <c r="L11" s="76" t="s">
        <v>12</v>
      </c>
    </row>
    <row r="12" spans="1:12" ht="15" customHeight="1" thickBot="1">
      <c r="A12" s="237"/>
      <c r="B12" s="235"/>
      <c r="C12" s="235"/>
      <c r="D12" s="132" t="s">
        <v>13</v>
      </c>
      <c r="E12" s="133" t="s">
        <v>14</v>
      </c>
      <c r="F12" s="132" t="s">
        <v>15</v>
      </c>
      <c r="G12" s="132" t="s">
        <v>16</v>
      </c>
      <c r="H12" s="132" t="s">
        <v>17</v>
      </c>
      <c r="I12" s="132" t="s">
        <v>18</v>
      </c>
      <c r="J12" s="132" t="s">
        <v>19</v>
      </c>
      <c r="K12" s="134" t="s">
        <v>20</v>
      </c>
      <c r="L12" s="135"/>
    </row>
    <row r="13" spans="1:12" ht="24.95" customHeight="1">
      <c r="A13" s="112">
        <v>1</v>
      </c>
      <c r="B13" s="174" t="s">
        <v>113</v>
      </c>
      <c r="C13" s="180" t="s">
        <v>72</v>
      </c>
      <c r="D13" s="55">
        <v>2</v>
      </c>
      <c r="E13" s="55"/>
      <c r="F13" s="55"/>
      <c r="G13" s="55">
        <v>2</v>
      </c>
      <c r="H13" s="55"/>
      <c r="I13" s="55"/>
      <c r="J13" s="55">
        <v>60</v>
      </c>
      <c r="K13" s="55">
        <v>4</v>
      </c>
      <c r="L13" s="53" t="s">
        <v>21</v>
      </c>
    </row>
    <row r="14" spans="1:12" ht="24.95" customHeight="1">
      <c r="A14" s="136">
        <v>2</v>
      </c>
      <c r="B14" s="175" t="s">
        <v>71</v>
      </c>
      <c r="C14" s="152" t="s">
        <v>73</v>
      </c>
      <c r="D14" s="101"/>
      <c r="E14" s="101">
        <v>1</v>
      </c>
      <c r="F14" s="101"/>
      <c r="G14" s="101">
        <v>2</v>
      </c>
      <c r="H14" s="101"/>
      <c r="I14" s="101"/>
      <c r="J14" s="101">
        <v>45</v>
      </c>
      <c r="K14" s="101">
        <v>4</v>
      </c>
      <c r="L14" s="114" t="s">
        <v>64</v>
      </c>
    </row>
    <row r="15" spans="1:12" ht="24.95" customHeight="1">
      <c r="A15" s="136">
        <v>3</v>
      </c>
      <c r="B15" s="176" t="s">
        <v>112</v>
      </c>
      <c r="C15" s="150" t="s">
        <v>74</v>
      </c>
      <c r="D15" s="101">
        <v>2</v>
      </c>
      <c r="E15" s="101"/>
      <c r="F15" s="101"/>
      <c r="G15" s="101">
        <v>2</v>
      </c>
      <c r="H15" s="101"/>
      <c r="I15" s="101"/>
      <c r="J15" s="101">
        <v>60</v>
      </c>
      <c r="K15" s="101">
        <v>5</v>
      </c>
      <c r="L15" s="114" t="s">
        <v>64</v>
      </c>
    </row>
    <row r="16" spans="1:12" ht="24.95" customHeight="1">
      <c r="A16" s="136">
        <v>4</v>
      </c>
      <c r="B16" s="177" t="s">
        <v>89</v>
      </c>
      <c r="C16" s="152" t="s">
        <v>75</v>
      </c>
      <c r="D16" s="101">
        <v>2</v>
      </c>
      <c r="E16" s="129"/>
      <c r="F16" s="101">
        <v>1</v>
      </c>
      <c r="G16" s="101"/>
      <c r="H16" s="101">
        <v>2</v>
      </c>
      <c r="I16" s="101"/>
      <c r="J16" s="101">
        <v>75</v>
      </c>
      <c r="K16" s="101">
        <v>6</v>
      </c>
      <c r="L16" s="114" t="s">
        <v>64</v>
      </c>
    </row>
    <row r="17" spans="1:12" ht="24.95" customHeight="1">
      <c r="A17" s="136">
        <v>5</v>
      </c>
      <c r="B17" s="177" t="s">
        <v>90</v>
      </c>
      <c r="C17" s="152" t="s">
        <v>76</v>
      </c>
      <c r="D17" s="101">
        <v>1</v>
      </c>
      <c r="E17" s="101"/>
      <c r="F17" s="101">
        <v>2</v>
      </c>
      <c r="G17" s="101"/>
      <c r="H17" s="101">
        <v>1</v>
      </c>
      <c r="I17" s="101"/>
      <c r="J17" s="101">
        <v>60</v>
      </c>
      <c r="K17" s="101">
        <v>5</v>
      </c>
      <c r="L17" s="165" t="s">
        <v>82</v>
      </c>
    </row>
    <row r="18" spans="1:12" ht="48.75" customHeight="1">
      <c r="A18" s="115">
        <v>6</v>
      </c>
      <c r="B18" s="178" t="s">
        <v>193</v>
      </c>
      <c r="C18" s="181" t="s">
        <v>98</v>
      </c>
      <c r="D18" s="121">
        <v>1</v>
      </c>
      <c r="E18" s="121"/>
      <c r="F18" s="121">
        <v>3</v>
      </c>
      <c r="G18" s="121"/>
      <c r="H18" s="121"/>
      <c r="I18" s="121"/>
      <c r="J18" s="116">
        <v>60</v>
      </c>
      <c r="K18" s="116">
        <v>4</v>
      </c>
      <c r="L18" s="117" t="s">
        <v>63</v>
      </c>
    </row>
    <row r="19" spans="1:12" ht="24.95" customHeight="1" thickBot="1">
      <c r="A19" s="118">
        <v>7</v>
      </c>
      <c r="B19" s="179" t="s">
        <v>45</v>
      </c>
      <c r="C19" s="182" t="s">
        <v>97</v>
      </c>
      <c r="D19" s="119"/>
      <c r="E19" s="119">
        <v>2</v>
      </c>
      <c r="F19" s="119"/>
      <c r="G19" s="119"/>
      <c r="H19" s="119"/>
      <c r="I19" s="119"/>
      <c r="J19" s="119">
        <f t="shared" ref="J19" si="0">SUM(D19:I19)*15</f>
        <v>30</v>
      </c>
      <c r="K19" s="119">
        <v>2</v>
      </c>
      <c r="L19" s="120" t="s">
        <v>22</v>
      </c>
    </row>
    <row r="20" spans="1:12" ht="19.899999999999999" customHeight="1" thickBot="1">
      <c r="A20" s="54"/>
      <c r="B20" s="54"/>
      <c r="C20" s="98" t="s">
        <v>23</v>
      </c>
      <c r="D20" s="99">
        <f t="shared" ref="D20:I20" si="1">SUM(D13:D19)*15</f>
        <v>120</v>
      </c>
      <c r="E20" s="99">
        <f t="shared" si="1"/>
        <v>45</v>
      </c>
      <c r="F20" s="99">
        <f t="shared" si="1"/>
        <v>90</v>
      </c>
      <c r="G20" s="99">
        <f t="shared" si="1"/>
        <v>90</v>
      </c>
      <c r="H20" s="99">
        <f t="shared" si="1"/>
        <v>45</v>
      </c>
      <c r="I20" s="99">
        <f t="shared" si="1"/>
        <v>0</v>
      </c>
      <c r="J20" s="99">
        <f>SUM(J13:J19)</f>
        <v>390</v>
      </c>
      <c r="K20" s="99">
        <f>SUM(K13:K19)</f>
        <v>30</v>
      </c>
      <c r="L20" s="100"/>
    </row>
    <row r="21" spans="1:12" ht="17.25" customHeight="1" thickBot="1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3.9" customHeight="1" thickBot="1">
      <c r="A22" s="65"/>
      <c r="B22" s="66"/>
      <c r="C22" s="5"/>
      <c r="D22" s="5"/>
      <c r="E22" s="5"/>
      <c r="F22" s="17" t="s">
        <v>3</v>
      </c>
      <c r="G22" s="5"/>
      <c r="H22" s="5" t="s">
        <v>24</v>
      </c>
      <c r="I22" s="5"/>
      <c r="J22" s="5"/>
      <c r="K22" s="18" t="s">
        <v>5</v>
      </c>
      <c r="L22" s="19"/>
    </row>
    <row r="23" spans="1:12" ht="15" customHeight="1">
      <c r="A23" s="236" t="s">
        <v>6</v>
      </c>
      <c r="B23" s="239" t="s">
        <v>7</v>
      </c>
      <c r="C23" s="241" t="s">
        <v>8</v>
      </c>
      <c r="D23" s="20" t="s">
        <v>9</v>
      </c>
      <c r="E23" s="24"/>
      <c r="F23" s="20"/>
      <c r="G23" s="20"/>
      <c r="H23" s="20"/>
      <c r="I23" s="21"/>
      <c r="J23" s="6" t="s">
        <v>10</v>
      </c>
      <c r="K23" s="22" t="s">
        <v>11</v>
      </c>
      <c r="L23" s="23" t="s">
        <v>12</v>
      </c>
    </row>
    <row r="24" spans="1:12" ht="17.25" customHeight="1" thickBot="1">
      <c r="A24" s="237"/>
      <c r="B24" s="240"/>
      <c r="C24" s="242"/>
      <c r="D24" s="6" t="s">
        <v>13</v>
      </c>
      <c r="E24" s="6" t="s">
        <v>14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19</v>
      </c>
      <c r="K24" s="47" t="s">
        <v>20</v>
      </c>
      <c r="L24" s="48"/>
    </row>
    <row r="25" spans="1:12" ht="24.95" customHeight="1">
      <c r="A25" s="126">
        <v>1</v>
      </c>
      <c r="B25" s="156" t="s">
        <v>77</v>
      </c>
      <c r="C25" s="148" t="s">
        <v>99</v>
      </c>
      <c r="D25" s="55">
        <v>1</v>
      </c>
      <c r="E25" s="55"/>
      <c r="F25" s="55">
        <v>2</v>
      </c>
      <c r="G25" s="55"/>
      <c r="H25" s="55">
        <v>1</v>
      </c>
      <c r="I25" s="55"/>
      <c r="J25" s="55">
        <v>60</v>
      </c>
      <c r="K25" s="55">
        <v>4</v>
      </c>
      <c r="L25" s="164" t="s">
        <v>82</v>
      </c>
    </row>
    <row r="26" spans="1:12" s="125" customFormat="1" ht="24.95" customHeight="1">
      <c r="A26" s="127" t="s">
        <v>78</v>
      </c>
      <c r="B26" s="145" t="s">
        <v>93</v>
      </c>
      <c r="C26" s="152" t="s">
        <v>100</v>
      </c>
      <c r="D26" s="183">
        <v>1</v>
      </c>
      <c r="E26" s="184"/>
      <c r="F26" s="183">
        <v>2</v>
      </c>
      <c r="G26" s="184"/>
      <c r="H26" s="184"/>
      <c r="I26" s="184"/>
      <c r="J26" s="183">
        <v>45</v>
      </c>
      <c r="K26" s="183">
        <v>4</v>
      </c>
      <c r="L26" s="151" t="s">
        <v>83</v>
      </c>
    </row>
    <row r="27" spans="1:12" ht="24.95" customHeight="1">
      <c r="A27" s="128">
        <v>3</v>
      </c>
      <c r="B27" s="157" t="s">
        <v>145</v>
      </c>
      <c r="C27" s="152" t="s">
        <v>101</v>
      </c>
      <c r="D27" s="101">
        <v>1</v>
      </c>
      <c r="E27" s="129"/>
      <c r="F27" s="101">
        <v>1</v>
      </c>
      <c r="G27" s="101">
        <v>1</v>
      </c>
      <c r="H27" s="101"/>
      <c r="I27" s="101"/>
      <c r="J27" s="101">
        <v>45</v>
      </c>
      <c r="K27" s="101">
        <v>4</v>
      </c>
      <c r="L27" s="151" t="s">
        <v>21</v>
      </c>
    </row>
    <row r="28" spans="1:12" ht="24.95" customHeight="1">
      <c r="A28" s="128">
        <v>4</v>
      </c>
      <c r="B28" s="145" t="s">
        <v>92</v>
      </c>
      <c r="C28" s="152" t="s">
        <v>102</v>
      </c>
      <c r="D28" s="102">
        <v>2</v>
      </c>
      <c r="E28" s="102"/>
      <c r="F28" s="102">
        <v>2</v>
      </c>
      <c r="G28" s="102"/>
      <c r="H28" s="102"/>
      <c r="I28" s="102"/>
      <c r="J28" s="101">
        <v>60</v>
      </c>
      <c r="K28" s="101">
        <v>4</v>
      </c>
      <c r="L28" s="165" t="s">
        <v>84</v>
      </c>
    </row>
    <row r="29" spans="1:12" s="32" customFormat="1" ht="24.95" customHeight="1">
      <c r="A29" s="113">
        <v>5</v>
      </c>
      <c r="B29" s="144" t="s">
        <v>135</v>
      </c>
      <c r="C29" s="152" t="s">
        <v>103</v>
      </c>
      <c r="D29" s="56">
        <v>1</v>
      </c>
      <c r="E29" s="63"/>
      <c r="F29" s="56">
        <v>2</v>
      </c>
      <c r="G29" s="56"/>
      <c r="H29" s="56">
        <v>1</v>
      </c>
      <c r="I29" s="56"/>
      <c r="J29" s="56">
        <v>60</v>
      </c>
      <c r="K29" s="56">
        <v>4</v>
      </c>
      <c r="L29" s="151" t="s">
        <v>138</v>
      </c>
    </row>
    <row r="30" spans="1:12" ht="24.95" customHeight="1">
      <c r="A30" s="127" t="s">
        <v>95</v>
      </c>
      <c r="B30" s="144" t="s">
        <v>91</v>
      </c>
      <c r="C30" s="150" t="s">
        <v>104</v>
      </c>
      <c r="D30" s="56">
        <v>2</v>
      </c>
      <c r="E30" s="56"/>
      <c r="F30" s="56"/>
      <c r="G30" s="56"/>
      <c r="H30" s="56">
        <v>2</v>
      </c>
      <c r="I30" s="56"/>
      <c r="J30" s="56">
        <v>60</v>
      </c>
      <c r="K30" s="56">
        <v>4</v>
      </c>
      <c r="L30" s="151" t="s">
        <v>64</v>
      </c>
    </row>
    <row r="31" spans="1:12" ht="24.95" customHeight="1">
      <c r="A31" s="153" t="s">
        <v>96</v>
      </c>
      <c r="B31" s="145" t="s">
        <v>80</v>
      </c>
      <c r="C31" s="152" t="s">
        <v>105</v>
      </c>
      <c r="D31" s="56">
        <v>1</v>
      </c>
      <c r="E31" s="56"/>
      <c r="F31" s="56"/>
      <c r="G31" s="56"/>
      <c r="H31" s="56">
        <v>1</v>
      </c>
      <c r="I31" s="56"/>
      <c r="J31" s="56">
        <v>30</v>
      </c>
      <c r="K31" s="56">
        <v>2</v>
      </c>
      <c r="L31" s="151" t="s">
        <v>64</v>
      </c>
    </row>
    <row r="32" spans="1:12" ht="49.5" customHeight="1">
      <c r="A32" s="161">
        <v>8</v>
      </c>
      <c r="B32" s="162" t="s">
        <v>194</v>
      </c>
      <c r="C32" s="166" t="s">
        <v>141</v>
      </c>
      <c r="D32" s="163">
        <v>1</v>
      </c>
      <c r="E32" s="163">
        <v>1</v>
      </c>
      <c r="F32" s="163"/>
      <c r="G32" s="163"/>
      <c r="H32" s="163"/>
      <c r="I32" s="163"/>
      <c r="J32" s="163">
        <v>30</v>
      </c>
      <c r="K32" s="163">
        <v>2</v>
      </c>
      <c r="L32" s="167" t="s">
        <v>85</v>
      </c>
    </row>
    <row r="33" spans="1:23" ht="25.5" customHeight="1" thickBot="1">
      <c r="A33" s="137">
        <v>9</v>
      </c>
      <c r="B33" s="158" t="s">
        <v>87</v>
      </c>
      <c r="C33" s="168" t="s">
        <v>81</v>
      </c>
      <c r="D33" s="169"/>
      <c r="E33" s="169"/>
      <c r="F33" s="169"/>
      <c r="G33" s="169"/>
      <c r="H33" s="169"/>
      <c r="I33" s="169"/>
      <c r="J33" s="169"/>
      <c r="K33" s="169">
        <v>2</v>
      </c>
      <c r="L33" s="170" t="s">
        <v>64</v>
      </c>
    </row>
    <row r="34" spans="1:23" ht="20.100000000000001" customHeight="1" thickBot="1">
      <c r="A34" s="57"/>
      <c r="B34" s="57"/>
      <c r="C34" s="98" t="s">
        <v>23</v>
      </c>
      <c r="D34" s="99">
        <f t="shared" ref="D34:I34" si="2">SUM(D25:D32)*15</f>
        <v>150</v>
      </c>
      <c r="E34" s="99">
        <f t="shared" si="2"/>
        <v>15</v>
      </c>
      <c r="F34" s="99">
        <f t="shared" si="2"/>
        <v>135</v>
      </c>
      <c r="G34" s="99">
        <f t="shared" si="2"/>
        <v>15</v>
      </c>
      <c r="H34" s="99">
        <f t="shared" si="2"/>
        <v>75</v>
      </c>
      <c r="I34" s="99">
        <f t="shared" si="2"/>
        <v>0</v>
      </c>
      <c r="J34" s="99">
        <f>SUM(J25:J33)</f>
        <v>390</v>
      </c>
      <c r="K34" s="99">
        <f>SUM(K25:K33)</f>
        <v>30</v>
      </c>
      <c r="L34" s="100"/>
    </row>
    <row r="35" spans="1:23" ht="15" customHeight="1" thickBot="1">
      <c r="A35" s="3"/>
      <c r="B35" s="3"/>
      <c r="C35" s="3"/>
      <c r="D35" s="3"/>
      <c r="E35" s="3"/>
      <c r="F35" s="77"/>
      <c r="G35" s="3"/>
      <c r="H35" s="3"/>
      <c r="I35" s="3"/>
      <c r="J35" s="3"/>
      <c r="K35" s="78"/>
      <c r="L35" s="3"/>
    </row>
    <row r="36" spans="1:23" ht="15" customHeight="1" thickBot="1">
      <c r="A36" s="4"/>
      <c r="B36" s="5"/>
      <c r="C36" s="5"/>
      <c r="D36" s="5"/>
      <c r="E36" s="5"/>
      <c r="F36" s="17" t="s">
        <v>3</v>
      </c>
      <c r="G36" s="5"/>
      <c r="H36" s="5" t="s">
        <v>26</v>
      </c>
      <c r="I36" s="5"/>
      <c r="J36" s="5"/>
      <c r="K36" s="18" t="s">
        <v>5</v>
      </c>
      <c r="L36" s="19"/>
    </row>
    <row r="37" spans="1:23" ht="15" customHeight="1">
      <c r="A37" s="232" t="s">
        <v>6</v>
      </c>
      <c r="B37" s="234" t="s">
        <v>7</v>
      </c>
      <c r="C37" s="234" t="s">
        <v>8</v>
      </c>
      <c r="D37" s="20" t="s">
        <v>9</v>
      </c>
      <c r="E37" s="24"/>
      <c r="F37" s="20"/>
      <c r="G37" s="20"/>
      <c r="H37" s="20"/>
      <c r="I37" s="21"/>
      <c r="J37" s="6" t="s">
        <v>10</v>
      </c>
      <c r="K37" s="22" t="s">
        <v>11</v>
      </c>
      <c r="L37" s="23" t="s">
        <v>12</v>
      </c>
    </row>
    <row r="38" spans="1:23" ht="19.5" customHeight="1" thickBot="1">
      <c r="A38" s="233"/>
      <c r="B38" s="235"/>
      <c r="C38" s="235"/>
      <c r="D38" s="6" t="s">
        <v>13</v>
      </c>
      <c r="E38" s="6" t="s">
        <v>14</v>
      </c>
      <c r="F38" s="6" t="s">
        <v>15</v>
      </c>
      <c r="G38" s="6" t="s">
        <v>16</v>
      </c>
      <c r="H38" s="6" t="s">
        <v>17</v>
      </c>
      <c r="I38" s="6" t="s">
        <v>18</v>
      </c>
      <c r="J38" s="6" t="s">
        <v>19</v>
      </c>
      <c r="K38" s="47" t="s">
        <v>20</v>
      </c>
      <c r="L38" s="48"/>
    </row>
    <row r="39" spans="1:23" ht="24.95" customHeight="1">
      <c r="A39" s="138">
        <v>1</v>
      </c>
      <c r="B39" s="143" t="s">
        <v>79</v>
      </c>
      <c r="C39" s="140" t="s">
        <v>106</v>
      </c>
      <c r="D39" s="139">
        <v>1</v>
      </c>
      <c r="E39" s="139"/>
      <c r="F39" s="139"/>
      <c r="G39" s="139"/>
      <c r="H39" s="139">
        <v>1</v>
      </c>
      <c r="I39" s="139"/>
      <c r="J39" s="139">
        <v>30</v>
      </c>
      <c r="K39" s="139">
        <v>2</v>
      </c>
      <c r="L39" s="149" t="s">
        <v>64</v>
      </c>
    </row>
    <row r="40" spans="1:23" ht="39.75" customHeight="1">
      <c r="A40" s="122">
        <v>2</v>
      </c>
      <c r="B40" s="154" t="s">
        <v>195</v>
      </c>
      <c r="C40" s="171" t="s">
        <v>107</v>
      </c>
      <c r="D40" s="116"/>
      <c r="E40" s="116">
        <v>2</v>
      </c>
      <c r="F40" s="116"/>
      <c r="G40" s="116"/>
      <c r="H40" s="116"/>
      <c r="I40" s="116"/>
      <c r="J40" s="116">
        <v>30</v>
      </c>
      <c r="K40" s="116">
        <v>3</v>
      </c>
      <c r="L40" s="117" t="s">
        <v>64</v>
      </c>
    </row>
    <row r="41" spans="1:23" ht="44.25" customHeight="1">
      <c r="A41" s="122">
        <v>3</v>
      </c>
      <c r="B41" s="154" t="s">
        <v>136</v>
      </c>
      <c r="C41" s="171" t="s">
        <v>108</v>
      </c>
      <c r="D41" s="116">
        <v>1</v>
      </c>
      <c r="E41" s="116">
        <v>1</v>
      </c>
      <c r="F41" s="116"/>
      <c r="G41" s="116"/>
      <c r="H41" s="116"/>
      <c r="I41" s="116"/>
      <c r="J41" s="116">
        <v>30</v>
      </c>
      <c r="K41" s="116">
        <v>2</v>
      </c>
      <c r="L41" s="155" t="s">
        <v>137</v>
      </c>
    </row>
    <row r="42" spans="1:23" ht="42" customHeight="1">
      <c r="A42" s="122">
        <v>4</v>
      </c>
      <c r="B42" s="154" t="s">
        <v>140</v>
      </c>
      <c r="C42" s="171" t="s">
        <v>109</v>
      </c>
      <c r="D42" s="116">
        <v>1</v>
      </c>
      <c r="E42" s="116"/>
      <c r="F42" s="116"/>
      <c r="G42" s="116"/>
      <c r="H42" s="116"/>
      <c r="I42" s="116"/>
      <c r="J42" s="116">
        <v>15</v>
      </c>
      <c r="K42" s="116">
        <v>1</v>
      </c>
      <c r="L42" s="155" t="s">
        <v>146</v>
      </c>
    </row>
    <row r="43" spans="1:23" ht="24.95" customHeight="1">
      <c r="A43" s="122">
        <v>5</v>
      </c>
      <c r="B43" s="146" t="s">
        <v>27</v>
      </c>
      <c r="C43" s="141" t="s">
        <v>110</v>
      </c>
      <c r="D43" s="116"/>
      <c r="E43" s="116"/>
      <c r="F43" s="116"/>
      <c r="G43" s="116"/>
      <c r="H43" s="116"/>
      <c r="I43" s="116">
        <v>2</v>
      </c>
      <c r="J43" s="116">
        <f t="shared" ref="J43:J44" si="3">SUM(D43:I43)*15</f>
        <v>30</v>
      </c>
      <c r="K43" s="116">
        <v>2</v>
      </c>
      <c r="L43" s="117"/>
    </row>
    <row r="44" spans="1:23" ht="24.95" customHeight="1" thickBot="1">
      <c r="A44" s="123">
        <v>6</v>
      </c>
      <c r="B44" s="147" t="s">
        <v>28</v>
      </c>
      <c r="C44" s="142" t="s">
        <v>111</v>
      </c>
      <c r="D44" s="119"/>
      <c r="E44" s="119"/>
      <c r="F44" s="119"/>
      <c r="G44" s="119"/>
      <c r="H44" s="119"/>
      <c r="I44" s="119"/>
      <c r="J44" s="119">
        <f t="shared" si="3"/>
        <v>0</v>
      </c>
      <c r="K44" s="119">
        <v>20</v>
      </c>
      <c r="L44" s="124"/>
    </row>
    <row r="45" spans="1:23" ht="19.899999999999999" customHeight="1" thickBot="1">
      <c r="A45" s="54"/>
      <c r="B45" s="54"/>
      <c r="C45" s="98" t="s">
        <v>23</v>
      </c>
      <c r="D45" s="99">
        <f t="shared" ref="D45:I45" si="4">SUM(D39:D44)*15</f>
        <v>45</v>
      </c>
      <c r="E45" s="99">
        <f t="shared" si="4"/>
        <v>45</v>
      </c>
      <c r="F45" s="99">
        <f t="shared" si="4"/>
        <v>0</v>
      </c>
      <c r="G45" s="99">
        <f t="shared" si="4"/>
        <v>0</v>
      </c>
      <c r="H45" s="99">
        <f t="shared" si="4"/>
        <v>15</v>
      </c>
      <c r="I45" s="99">
        <f t="shared" si="4"/>
        <v>30</v>
      </c>
      <c r="J45" s="99">
        <f>SUM(J39:J44)</f>
        <v>135</v>
      </c>
      <c r="K45" s="99">
        <f t="shared" ref="K45" si="5">SUM(K39:K44)</f>
        <v>30</v>
      </c>
      <c r="L45" s="100"/>
    </row>
    <row r="46" spans="1:23" s="26" customFormat="1" ht="8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8"/>
      <c r="N46" s="28"/>
      <c r="O46" s="29"/>
      <c r="P46" s="30"/>
      <c r="R46" s="28"/>
      <c r="S46" s="28"/>
      <c r="T46" s="28"/>
      <c r="U46" s="28"/>
      <c r="V46" s="31"/>
      <c r="W46" s="29"/>
    </row>
    <row r="47" spans="1:23" s="34" customFormat="1" ht="19.899999999999999" customHeight="1">
      <c r="A47" s="13" t="s">
        <v>29</v>
      </c>
      <c r="B47" s="15"/>
      <c r="C47" s="15"/>
      <c r="D47" s="15"/>
      <c r="E47" s="15"/>
      <c r="F47" s="15"/>
      <c r="G47" s="15"/>
      <c r="H47" s="15"/>
      <c r="J47" s="185">
        <v>915</v>
      </c>
      <c r="K47" s="32"/>
      <c r="L47" s="25"/>
      <c r="M47" s="33"/>
    </row>
    <row r="48" spans="1:23" ht="6.75" customHeight="1">
      <c r="B48" s="35"/>
      <c r="C48" s="10"/>
    </row>
    <row r="49" spans="1:12" ht="16.5" customHeight="1">
      <c r="B49" s="35" t="s">
        <v>30</v>
      </c>
      <c r="C49" s="10">
        <f>(D20+D34+D45)</f>
        <v>315</v>
      </c>
      <c r="G49" s="36"/>
    </row>
    <row r="50" spans="1:12" ht="20.100000000000001" customHeight="1">
      <c r="B50" s="35" t="s">
        <v>31</v>
      </c>
      <c r="C50" s="36">
        <f>100*(C49/J47)</f>
        <v>34.42622950819672</v>
      </c>
      <c r="D50" s="10" t="s">
        <v>32</v>
      </c>
    </row>
    <row r="51" spans="1:12" ht="9.75" customHeight="1">
      <c r="A51" s="37"/>
    </row>
    <row r="52" spans="1:12" ht="15" customHeight="1">
      <c r="A52" s="38"/>
      <c r="B52" s="35" t="s">
        <v>33</v>
      </c>
      <c r="C52" s="10">
        <f>SUM(K18,K19,K32,K33,K40,K41,K42,K43,K44)</f>
        <v>38</v>
      </c>
      <c r="D52" s="39"/>
      <c r="E52" s="39"/>
    </row>
    <row r="53" spans="1:12" ht="15" customHeight="1">
      <c r="A53" s="38"/>
      <c r="B53" s="35" t="s">
        <v>34</v>
      </c>
      <c r="C53" s="36">
        <f>100*(C52/90)</f>
        <v>42.222222222222221</v>
      </c>
      <c r="D53" s="10" t="s">
        <v>35</v>
      </c>
    </row>
    <row r="54" spans="1:12" ht="35.25" customHeight="1">
      <c r="A54" s="38"/>
      <c r="B54" s="172" t="s">
        <v>94</v>
      </c>
      <c r="C54" s="36">
        <f>SUM(K14,K15,K16,K17,K18,K25,K26,K27,K28,K29,K44)</f>
        <v>64</v>
      </c>
      <c r="D54" s="10"/>
    </row>
    <row r="55" spans="1:12" ht="20.100000000000001" customHeight="1">
      <c r="A55" s="38"/>
      <c r="B55" s="35" t="s">
        <v>88</v>
      </c>
      <c r="C55" s="256">
        <f>(64*100)/90</f>
        <v>71.111111111111114</v>
      </c>
      <c r="D55" s="16" t="s">
        <v>35</v>
      </c>
      <c r="E55" s="173"/>
      <c r="F55" s="173"/>
      <c r="G55" s="173"/>
      <c r="H55" s="173"/>
      <c r="I55" s="173"/>
      <c r="J55" s="39"/>
      <c r="K55" s="39"/>
      <c r="L55" s="39"/>
    </row>
    <row r="56" spans="1:12" ht="12" customHeight="1">
      <c r="A56" s="40" t="s">
        <v>42</v>
      </c>
    </row>
    <row r="57" spans="1:12" s="39" customFormat="1" ht="17.25" customHeight="1">
      <c r="A57" s="41" t="s">
        <v>144</v>
      </c>
      <c r="B57" s="42"/>
      <c r="C57" s="42"/>
      <c r="D57" s="42"/>
      <c r="E57" s="42"/>
      <c r="F57" s="42"/>
      <c r="G57" s="42"/>
      <c r="H57" s="42"/>
      <c r="I57" s="42"/>
    </row>
    <row r="58" spans="1:12">
      <c r="B58" s="43"/>
      <c r="C58" s="38"/>
    </row>
    <row r="59" spans="1:12">
      <c r="B59" s="43"/>
      <c r="C59" s="44"/>
    </row>
    <row r="60" spans="1:12">
      <c r="B60" s="43"/>
      <c r="C60" s="45"/>
    </row>
    <row r="61" spans="1:12">
      <c r="B61" s="43"/>
      <c r="C61" s="46"/>
      <c r="D61" s="46"/>
    </row>
    <row r="62" spans="1:12">
      <c r="B62" s="43"/>
      <c r="C62" s="38"/>
    </row>
    <row r="63" spans="1:12">
      <c r="B63" s="43"/>
      <c r="C63" s="38"/>
    </row>
    <row r="64" spans="1:12">
      <c r="B64" s="43"/>
    </row>
    <row r="65" spans="2:2">
      <c r="B65" s="43"/>
    </row>
    <row r="66" spans="2:2">
      <c r="B66" s="43"/>
    </row>
    <row r="67" spans="2:2">
      <c r="B67" s="43"/>
    </row>
  </sheetData>
  <mergeCells count="9">
    <mergeCell ref="A37:A38"/>
    <mergeCell ref="B37:B38"/>
    <mergeCell ref="C37:C38"/>
    <mergeCell ref="A11:A12"/>
    <mergeCell ref="B11:B12"/>
    <mergeCell ref="C11:C12"/>
    <mergeCell ref="A23:A24"/>
    <mergeCell ref="B23:B24"/>
    <mergeCell ref="C23:C24"/>
  </mergeCells>
  <printOptions horizontalCentered="1"/>
  <pageMargins left="0.7" right="0.7" top="0.75" bottom="0.75" header="0.3" footer="0.3"/>
  <pageSetup paperSize="9" scale="60" firstPageNumber="0" orientation="portrait" r:id="rId1"/>
  <headerFooter alignWithMargins="0"/>
  <ignoredErrors>
    <ignoredError sqref="A26 A30:A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opLeftCell="A41" zoomScale="90" workbookViewId="0">
      <selection activeCell="C55" sqref="C55"/>
    </sheetView>
  </sheetViews>
  <sheetFormatPr defaultRowHeight="12.75"/>
  <cols>
    <col min="1" max="1" width="4.85546875" style="7" customWidth="1"/>
    <col min="2" max="2" width="52.28515625" style="7" customWidth="1"/>
    <col min="3" max="3" width="15.28515625" style="7" customWidth="1"/>
    <col min="4" max="9" width="5.7109375" style="7" customWidth="1"/>
    <col min="10" max="10" width="12.42578125" style="7" customWidth="1"/>
    <col min="11" max="11" width="14.7109375" style="7" customWidth="1"/>
    <col min="12" max="12" width="12.7109375" style="7" customWidth="1"/>
    <col min="13" max="16384" width="9.140625" style="7"/>
  </cols>
  <sheetData>
    <row r="1" spans="1:12" ht="15" customHeight="1">
      <c r="D1" s="8" t="s">
        <v>47</v>
      </c>
      <c r="J1" s="130"/>
      <c r="L1" s="131"/>
    </row>
    <row r="2" spans="1:12" s="11" customFormat="1" ht="18">
      <c r="A2" s="10" t="s">
        <v>0</v>
      </c>
      <c r="H2" s="11" t="s">
        <v>46</v>
      </c>
      <c r="J2" s="85" t="s">
        <v>70</v>
      </c>
      <c r="L2" s="86"/>
    </row>
    <row r="3" spans="1:12" s="11" customFormat="1" ht="18" customHeight="1">
      <c r="A3" s="10" t="s">
        <v>1</v>
      </c>
      <c r="L3" s="12"/>
    </row>
    <row r="4" spans="1:12" s="14" customFormat="1" ht="27" customHeight="1">
      <c r="A4" s="13" t="s">
        <v>36</v>
      </c>
      <c r="J4" s="9"/>
      <c r="K4" s="9"/>
      <c r="L4" s="11"/>
    </row>
    <row r="5" spans="1:12" s="14" customFormat="1" ht="23.25" customHeight="1">
      <c r="A5" s="13" t="s">
        <v>69</v>
      </c>
      <c r="C5" s="15"/>
      <c r="J5" s="9"/>
      <c r="K5" s="9"/>
      <c r="L5" s="11"/>
    </row>
    <row r="6" spans="1:12" s="14" customFormat="1" ht="23.25" customHeight="1">
      <c r="A6" s="13"/>
      <c r="C6" s="15"/>
      <c r="J6" s="9"/>
      <c r="K6" s="9"/>
      <c r="L6" s="11"/>
    </row>
    <row r="7" spans="1:12" s="14" customFormat="1" ht="26.25" customHeight="1">
      <c r="A7" s="16" t="s">
        <v>191</v>
      </c>
      <c r="J7" s="9"/>
      <c r="K7" s="9"/>
      <c r="L7" s="11"/>
    </row>
    <row r="8" spans="1:12" s="14" customFormat="1" ht="15" customHeight="1">
      <c r="A8" s="16" t="s">
        <v>68</v>
      </c>
      <c r="J8" s="9"/>
      <c r="K8" s="9"/>
      <c r="L8" s="11"/>
    </row>
    <row r="9" spans="1:12" s="11" customFormat="1" ht="15" customHeight="1" thickBot="1">
      <c r="B9" s="16"/>
    </row>
    <row r="10" spans="1:12" ht="13.9" customHeight="1" thickBot="1">
      <c r="A10" s="65"/>
      <c r="B10" s="66"/>
      <c r="C10" s="66"/>
      <c r="D10" s="66"/>
      <c r="E10" s="66"/>
      <c r="F10" s="67" t="s">
        <v>3</v>
      </c>
      <c r="G10" s="66"/>
      <c r="H10" s="68" t="s">
        <v>4</v>
      </c>
      <c r="I10" s="66"/>
      <c r="J10" s="67"/>
      <c r="K10" s="69" t="s">
        <v>37</v>
      </c>
      <c r="L10" s="70"/>
    </row>
    <row r="11" spans="1:12" ht="15" customHeight="1">
      <c r="A11" s="236" t="s">
        <v>6</v>
      </c>
      <c r="B11" s="238" t="s">
        <v>7</v>
      </c>
      <c r="C11" s="238" t="s">
        <v>8</v>
      </c>
      <c r="D11" s="72" t="s">
        <v>9</v>
      </c>
      <c r="E11" s="73"/>
      <c r="F11" s="72"/>
      <c r="G11" s="72"/>
      <c r="H11" s="72"/>
      <c r="I11" s="74"/>
      <c r="J11" s="71" t="s">
        <v>10</v>
      </c>
      <c r="K11" s="75" t="s">
        <v>11</v>
      </c>
      <c r="L11" s="76" t="s">
        <v>12</v>
      </c>
    </row>
    <row r="12" spans="1:12" ht="15" customHeight="1" thickBot="1">
      <c r="A12" s="237"/>
      <c r="B12" s="235"/>
      <c r="C12" s="243"/>
      <c r="D12" s="6" t="s">
        <v>13</v>
      </c>
      <c r="E12" s="110" t="s">
        <v>14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47" t="s">
        <v>20</v>
      </c>
      <c r="L12" s="111"/>
    </row>
    <row r="13" spans="1:12" ht="24.95" customHeight="1">
      <c r="A13" s="112">
        <v>1</v>
      </c>
      <c r="B13" s="174" t="s">
        <v>113</v>
      </c>
      <c r="C13" s="180" t="s">
        <v>116</v>
      </c>
      <c r="D13" s="55">
        <v>2</v>
      </c>
      <c r="E13" s="55"/>
      <c r="F13" s="55"/>
      <c r="G13" s="55">
        <v>2</v>
      </c>
      <c r="H13" s="55"/>
      <c r="I13" s="55"/>
      <c r="J13" s="55">
        <f>(D13+G13)*10</f>
        <v>40</v>
      </c>
      <c r="K13" s="55">
        <v>4</v>
      </c>
      <c r="L13" s="53" t="s">
        <v>21</v>
      </c>
    </row>
    <row r="14" spans="1:12" ht="24.95" customHeight="1">
      <c r="A14" s="136">
        <v>2</v>
      </c>
      <c r="B14" s="175" t="s">
        <v>71</v>
      </c>
      <c r="C14" s="152" t="s">
        <v>114</v>
      </c>
      <c r="D14" s="101"/>
      <c r="E14" s="101">
        <v>1</v>
      </c>
      <c r="F14" s="101"/>
      <c r="G14" s="101">
        <v>2</v>
      </c>
      <c r="H14" s="101"/>
      <c r="I14" s="101"/>
      <c r="J14" s="56">
        <f>(D14+E14+G14)*10</f>
        <v>30</v>
      </c>
      <c r="K14" s="101">
        <v>4</v>
      </c>
      <c r="L14" s="114" t="s">
        <v>64</v>
      </c>
    </row>
    <row r="15" spans="1:12" ht="24.95" customHeight="1">
      <c r="A15" s="136">
        <v>3</v>
      </c>
      <c r="B15" s="176" t="s">
        <v>112</v>
      </c>
      <c r="C15" s="150" t="s">
        <v>115</v>
      </c>
      <c r="D15" s="101">
        <v>2</v>
      </c>
      <c r="E15" s="101"/>
      <c r="F15" s="101"/>
      <c r="G15" s="101">
        <v>2</v>
      </c>
      <c r="H15" s="101"/>
      <c r="I15" s="101"/>
      <c r="J15" s="56">
        <f>(D15+G15)*10</f>
        <v>40</v>
      </c>
      <c r="K15" s="101">
        <v>5</v>
      </c>
      <c r="L15" s="114" t="s">
        <v>64</v>
      </c>
    </row>
    <row r="16" spans="1:12" ht="24.95" customHeight="1">
      <c r="A16" s="136">
        <v>4</v>
      </c>
      <c r="B16" s="177" t="s">
        <v>89</v>
      </c>
      <c r="C16" s="152" t="s">
        <v>117</v>
      </c>
      <c r="D16" s="101">
        <v>2</v>
      </c>
      <c r="E16" s="129"/>
      <c r="F16" s="101">
        <v>1</v>
      </c>
      <c r="G16" s="101"/>
      <c r="H16" s="101">
        <v>2</v>
      </c>
      <c r="I16" s="101"/>
      <c r="J16" s="56">
        <f>(D16+E16+F16+H16+I16+G16)*10</f>
        <v>50</v>
      </c>
      <c r="K16" s="101">
        <v>6</v>
      </c>
      <c r="L16" s="114" t="s">
        <v>64</v>
      </c>
    </row>
    <row r="17" spans="1:12" ht="24.95" customHeight="1">
      <c r="A17" s="136">
        <v>5</v>
      </c>
      <c r="B17" s="177" t="s">
        <v>90</v>
      </c>
      <c r="C17" s="152" t="s">
        <v>118</v>
      </c>
      <c r="D17" s="101">
        <v>1</v>
      </c>
      <c r="E17" s="101"/>
      <c r="F17" s="101">
        <v>2</v>
      </c>
      <c r="G17" s="101"/>
      <c r="H17" s="101">
        <v>1</v>
      </c>
      <c r="I17" s="101"/>
      <c r="J17" s="56">
        <f t="shared" ref="J17" si="0">(D17+E17+F17+H17+I17+G17)*10</f>
        <v>40</v>
      </c>
      <c r="K17" s="101">
        <v>5</v>
      </c>
      <c r="L17" s="165" t="s">
        <v>82</v>
      </c>
    </row>
    <row r="18" spans="1:12" ht="48.75" customHeight="1">
      <c r="A18" s="115">
        <v>6</v>
      </c>
      <c r="B18" s="178" t="s">
        <v>193</v>
      </c>
      <c r="C18" s="181" t="s">
        <v>119</v>
      </c>
      <c r="D18" s="121">
        <v>1</v>
      </c>
      <c r="E18" s="121"/>
      <c r="F18" s="121">
        <v>3</v>
      </c>
      <c r="G18" s="121"/>
      <c r="H18" s="121"/>
      <c r="I18" s="121"/>
      <c r="J18" s="116">
        <f>(D18+E18+F18+H18+I18+G18)*10</f>
        <v>40</v>
      </c>
      <c r="K18" s="116">
        <v>4</v>
      </c>
      <c r="L18" s="117" t="s">
        <v>63</v>
      </c>
    </row>
    <row r="19" spans="1:12" ht="24.95" customHeight="1" thickBot="1">
      <c r="A19" s="118">
        <v>7</v>
      </c>
      <c r="B19" s="179" t="s">
        <v>45</v>
      </c>
      <c r="C19" s="182" t="s">
        <v>120</v>
      </c>
      <c r="D19" s="119"/>
      <c r="E19" s="119">
        <v>2</v>
      </c>
      <c r="F19" s="119"/>
      <c r="G19" s="119"/>
      <c r="H19" s="119"/>
      <c r="I19" s="119"/>
      <c r="J19" s="119">
        <f>(D19+E19+F19+H19+I19+G19)*10</f>
        <v>20</v>
      </c>
      <c r="K19" s="119">
        <v>2</v>
      </c>
      <c r="L19" s="120" t="s">
        <v>22</v>
      </c>
    </row>
    <row r="20" spans="1:12" ht="19.899999999999999" customHeight="1" thickBot="1">
      <c r="A20" s="54"/>
      <c r="B20" s="54"/>
      <c r="C20" s="98" t="s">
        <v>23</v>
      </c>
      <c r="D20" s="99">
        <f t="shared" ref="D20:I20" si="1">SUM(D13:D19)*10</f>
        <v>80</v>
      </c>
      <c r="E20" s="99">
        <f t="shared" si="1"/>
        <v>30</v>
      </c>
      <c r="F20" s="99">
        <f t="shared" si="1"/>
        <v>60</v>
      </c>
      <c r="G20" s="99">
        <f t="shared" si="1"/>
        <v>60</v>
      </c>
      <c r="H20" s="99">
        <f t="shared" si="1"/>
        <v>30</v>
      </c>
      <c r="I20" s="99">
        <f t="shared" si="1"/>
        <v>0</v>
      </c>
      <c r="J20" s="99">
        <f>SUM(J13:J19)</f>
        <v>260</v>
      </c>
      <c r="K20" s="99">
        <f>SUM(K13:K19)</f>
        <v>30</v>
      </c>
      <c r="L20" s="100"/>
    </row>
    <row r="21" spans="1:12" ht="17.25" customHeight="1" thickBot="1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3.9" customHeight="1" thickBot="1">
      <c r="A22" s="65"/>
      <c r="B22" s="66"/>
      <c r="C22" s="5"/>
      <c r="D22" s="5"/>
      <c r="E22" s="5"/>
      <c r="F22" s="17" t="s">
        <v>3</v>
      </c>
      <c r="G22" s="5"/>
      <c r="H22" s="5" t="s">
        <v>24</v>
      </c>
      <c r="I22" s="5"/>
      <c r="J22" s="5"/>
      <c r="K22" s="18" t="s">
        <v>37</v>
      </c>
      <c r="L22" s="19"/>
    </row>
    <row r="23" spans="1:12" ht="15" customHeight="1">
      <c r="A23" s="236" t="s">
        <v>6</v>
      </c>
      <c r="B23" s="239" t="s">
        <v>7</v>
      </c>
      <c r="C23" s="241" t="s">
        <v>8</v>
      </c>
      <c r="D23" s="20" t="s">
        <v>9</v>
      </c>
      <c r="E23" s="24"/>
      <c r="F23" s="20"/>
      <c r="G23" s="20"/>
      <c r="H23" s="20"/>
      <c r="I23" s="21"/>
      <c r="J23" s="6" t="s">
        <v>10</v>
      </c>
      <c r="K23" s="22" t="s">
        <v>11</v>
      </c>
      <c r="L23" s="23" t="s">
        <v>12</v>
      </c>
    </row>
    <row r="24" spans="1:12" ht="17.25" customHeight="1" thickBot="1">
      <c r="A24" s="237"/>
      <c r="B24" s="240"/>
      <c r="C24" s="242"/>
      <c r="D24" s="6" t="s">
        <v>13</v>
      </c>
      <c r="E24" s="6" t="s">
        <v>14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19</v>
      </c>
      <c r="K24" s="47" t="s">
        <v>20</v>
      </c>
      <c r="L24" s="48"/>
    </row>
    <row r="25" spans="1:12" ht="24.95" customHeight="1">
      <c r="A25" s="126">
        <v>1</v>
      </c>
      <c r="B25" s="186" t="s">
        <v>77</v>
      </c>
      <c r="C25" s="148" t="s">
        <v>121</v>
      </c>
      <c r="D25" s="55">
        <v>1</v>
      </c>
      <c r="E25" s="55"/>
      <c r="F25" s="55">
        <v>2</v>
      </c>
      <c r="G25" s="55"/>
      <c r="H25" s="55">
        <v>1</v>
      </c>
      <c r="I25" s="55"/>
      <c r="J25" s="55">
        <f>(D25+E25+F25+G25+H25+I25)*10</f>
        <v>40</v>
      </c>
      <c r="K25" s="55">
        <v>4</v>
      </c>
      <c r="L25" s="164" t="s">
        <v>82</v>
      </c>
    </row>
    <row r="26" spans="1:12" s="125" customFormat="1" ht="24.95" customHeight="1">
      <c r="A26" s="127" t="s">
        <v>78</v>
      </c>
      <c r="B26" s="176" t="s">
        <v>93</v>
      </c>
      <c r="C26" s="152" t="s">
        <v>122</v>
      </c>
      <c r="D26" s="183">
        <v>1</v>
      </c>
      <c r="E26" s="184"/>
      <c r="F26" s="183">
        <v>2</v>
      </c>
      <c r="G26" s="184"/>
      <c r="H26" s="184"/>
      <c r="I26" s="184"/>
      <c r="J26" s="56">
        <f t="shared" ref="J26:J33" si="2">(D26+E26+F26+G26+H26+I26)*10</f>
        <v>30</v>
      </c>
      <c r="K26" s="183">
        <v>4</v>
      </c>
      <c r="L26" s="151" t="s">
        <v>83</v>
      </c>
    </row>
    <row r="27" spans="1:12" ht="24.95" customHeight="1">
      <c r="A27" s="128">
        <v>3</v>
      </c>
      <c r="B27" s="187" t="s">
        <v>145</v>
      </c>
      <c r="C27" s="152" t="s">
        <v>123</v>
      </c>
      <c r="D27" s="101">
        <v>1</v>
      </c>
      <c r="E27" s="129"/>
      <c r="F27" s="101">
        <v>1</v>
      </c>
      <c r="G27" s="101">
        <v>1</v>
      </c>
      <c r="H27" s="101"/>
      <c r="I27" s="101"/>
      <c r="J27" s="56">
        <f t="shared" si="2"/>
        <v>30</v>
      </c>
      <c r="K27" s="101">
        <v>4</v>
      </c>
      <c r="L27" s="151" t="s">
        <v>21</v>
      </c>
    </row>
    <row r="28" spans="1:12" ht="24.95" customHeight="1">
      <c r="A28" s="128">
        <v>4</v>
      </c>
      <c r="B28" s="176" t="s">
        <v>92</v>
      </c>
      <c r="C28" s="152" t="s">
        <v>124</v>
      </c>
      <c r="D28" s="102">
        <v>2</v>
      </c>
      <c r="E28" s="102"/>
      <c r="F28" s="102">
        <v>2</v>
      </c>
      <c r="G28" s="102"/>
      <c r="H28" s="102"/>
      <c r="I28" s="102"/>
      <c r="J28" s="56">
        <f t="shared" si="2"/>
        <v>40</v>
      </c>
      <c r="K28" s="101">
        <v>4</v>
      </c>
      <c r="L28" s="165" t="s">
        <v>84</v>
      </c>
    </row>
    <row r="29" spans="1:12" s="32" customFormat="1" ht="24.95" customHeight="1">
      <c r="A29" s="113">
        <v>5</v>
      </c>
      <c r="B29" s="175" t="s">
        <v>135</v>
      </c>
      <c r="C29" s="152" t="s">
        <v>125</v>
      </c>
      <c r="D29" s="56">
        <v>1</v>
      </c>
      <c r="E29" s="63"/>
      <c r="F29" s="56">
        <v>2</v>
      </c>
      <c r="G29" s="56"/>
      <c r="H29" s="56">
        <v>1</v>
      </c>
      <c r="I29" s="56"/>
      <c r="J29" s="56">
        <f t="shared" si="2"/>
        <v>40</v>
      </c>
      <c r="K29" s="56">
        <v>4</v>
      </c>
      <c r="L29" s="151" t="s">
        <v>138</v>
      </c>
    </row>
    <row r="30" spans="1:12" ht="24.95" customHeight="1">
      <c r="A30" s="127" t="s">
        <v>95</v>
      </c>
      <c r="B30" s="175" t="s">
        <v>91</v>
      </c>
      <c r="C30" s="150" t="s">
        <v>126</v>
      </c>
      <c r="D30" s="56">
        <v>2</v>
      </c>
      <c r="E30" s="56"/>
      <c r="F30" s="56"/>
      <c r="G30" s="56"/>
      <c r="H30" s="56">
        <v>2</v>
      </c>
      <c r="I30" s="56"/>
      <c r="J30" s="56">
        <f t="shared" si="2"/>
        <v>40</v>
      </c>
      <c r="K30" s="56">
        <v>4</v>
      </c>
      <c r="L30" s="151" t="s">
        <v>64</v>
      </c>
    </row>
    <row r="31" spans="1:12" ht="24.95" customHeight="1">
      <c r="A31" s="153" t="s">
        <v>96</v>
      </c>
      <c r="B31" s="176" t="s">
        <v>80</v>
      </c>
      <c r="C31" s="152" t="s">
        <v>127</v>
      </c>
      <c r="D31" s="56">
        <v>1</v>
      </c>
      <c r="E31" s="56"/>
      <c r="F31" s="56"/>
      <c r="G31" s="56"/>
      <c r="H31" s="56">
        <v>1</v>
      </c>
      <c r="I31" s="56"/>
      <c r="J31" s="56">
        <f t="shared" si="2"/>
        <v>20</v>
      </c>
      <c r="K31" s="56">
        <v>2</v>
      </c>
      <c r="L31" s="151" t="s">
        <v>64</v>
      </c>
    </row>
    <row r="32" spans="1:12" ht="45" customHeight="1">
      <c r="A32" s="161">
        <v>8</v>
      </c>
      <c r="B32" s="188" t="s">
        <v>197</v>
      </c>
      <c r="C32" s="191" t="s">
        <v>142</v>
      </c>
      <c r="D32" s="190">
        <v>1</v>
      </c>
      <c r="E32" s="190">
        <v>1</v>
      </c>
      <c r="F32" s="190"/>
      <c r="G32" s="190"/>
      <c r="H32" s="190"/>
      <c r="I32" s="193"/>
      <c r="J32" s="116">
        <f t="shared" si="2"/>
        <v>20</v>
      </c>
      <c r="K32" s="190">
        <v>2</v>
      </c>
      <c r="L32" s="192" t="s">
        <v>85</v>
      </c>
    </row>
    <row r="33" spans="1:23" ht="25.5" customHeight="1" thickBot="1">
      <c r="A33" s="137">
        <v>9</v>
      </c>
      <c r="B33" s="189" t="s">
        <v>87</v>
      </c>
      <c r="C33" s="168" t="s">
        <v>128</v>
      </c>
      <c r="D33" s="169"/>
      <c r="E33" s="169"/>
      <c r="F33" s="169"/>
      <c r="G33" s="169"/>
      <c r="H33" s="169"/>
      <c r="I33" s="194"/>
      <c r="J33" s="119">
        <f t="shared" si="2"/>
        <v>0</v>
      </c>
      <c r="K33" s="169">
        <v>2</v>
      </c>
      <c r="L33" s="170" t="s">
        <v>64</v>
      </c>
    </row>
    <row r="34" spans="1:23" ht="20.100000000000001" customHeight="1" thickBot="1">
      <c r="A34" s="57"/>
      <c r="B34" s="57"/>
      <c r="C34" s="98" t="s">
        <v>23</v>
      </c>
      <c r="D34" s="99">
        <f t="shared" ref="D34:I34" si="3">SUM(D25:D32)*10</f>
        <v>100</v>
      </c>
      <c r="E34" s="99">
        <f t="shared" si="3"/>
        <v>10</v>
      </c>
      <c r="F34" s="99">
        <f t="shared" si="3"/>
        <v>90</v>
      </c>
      <c r="G34" s="99">
        <f t="shared" si="3"/>
        <v>10</v>
      </c>
      <c r="H34" s="99">
        <f t="shared" si="3"/>
        <v>50</v>
      </c>
      <c r="I34" s="99">
        <f t="shared" si="3"/>
        <v>0</v>
      </c>
      <c r="J34" s="99">
        <f>SUM(J25:J33)</f>
        <v>260</v>
      </c>
      <c r="K34" s="99">
        <f>SUM(K25:K33)</f>
        <v>30</v>
      </c>
      <c r="L34" s="100"/>
    </row>
    <row r="35" spans="1:23" ht="15" customHeight="1" thickBot="1">
      <c r="A35" s="3"/>
      <c r="B35" s="3"/>
      <c r="C35" s="3"/>
      <c r="D35" s="3"/>
      <c r="E35" s="3"/>
      <c r="F35" s="77"/>
      <c r="G35" s="3"/>
      <c r="H35" s="3"/>
      <c r="I35" s="3"/>
      <c r="J35" s="3"/>
      <c r="K35" s="78"/>
      <c r="L35" s="3"/>
    </row>
    <row r="36" spans="1:23" ht="15" customHeight="1" thickBot="1">
      <c r="A36" s="4"/>
      <c r="B36" s="5"/>
      <c r="C36" s="5"/>
      <c r="D36" s="5"/>
      <c r="E36" s="5"/>
      <c r="F36" s="17" t="s">
        <v>3</v>
      </c>
      <c r="G36" s="5"/>
      <c r="H36" s="5" t="s">
        <v>26</v>
      </c>
      <c r="I36" s="5"/>
      <c r="J36" s="5"/>
      <c r="K36" s="18" t="s">
        <v>37</v>
      </c>
      <c r="L36" s="19"/>
    </row>
    <row r="37" spans="1:23" ht="15" customHeight="1">
      <c r="A37" s="232" t="s">
        <v>6</v>
      </c>
      <c r="B37" s="234" t="s">
        <v>7</v>
      </c>
      <c r="C37" s="234" t="s">
        <v>8</v>
      </c>
      <c r="D37" s="20" t="s">
        <v>9</v>
      </c>
      <c r="E37" s="24"/>
      <c r="F37" s="20"/>
      <c r="G37" s="20"/>
      <c r="H37" s="20"/>
      <c r="I37" s="21"/>
      <c r="J37" s="6" t="s">
        <v>10</v>
      </c>
      <c r="K37" s="22" t="s">
        <v>11</v>
      </c>
      <c r="L37" s="23" t="s">
        <v>12</v>
      </c>
    </row>
    <row r="38" spans="1:23" ht="19.5" customHeight="1" thickBot="1">
      <c r="A38" s="233"/>
      <c r="B38" s="235"/>
      <c r="C38" s="243"/>
      <c r="D38" s="6" t="s">
        <v>13</v>
      </c>
      <c r="E38" s="6" t="s">
        <v>14</v>
      </c>
      <c r="F38" s="6" t="s">
        <v>15</v>
      </c>
      <c r="G38" s="6" t="s">
        <v>16</v>
      </c>
      <c r="H38" s="6" t="s">
        <v>17</v>
      </c>
      <c r="I38" s="6" t="s">
        <v>18</v>
      </c>
      <c r="J38" s="6" t="s">
        <v>19</v>
      </c>
      <c r="K38" s="47" t="s">
        <v>20</v>
      </c>
      <c r="L38" s="48"/>
    </row>
    <row r="39" spans="1:23" ht="24.95" customHeight="1">
      <c r="A39" s="138">
        <v>1</v>
      </c>
      <c r="B39" s="195" t="s">
        <v>79</v>
      </c>
      <c r="C39" s="148" t="s">
        <v>129</v>
      </c>
      <c r="D39" s="139">
        <v>1</v>
      </c>
      <c r="E39" s="139"/>
      <c r="F39" s="139"/>
      <c r="G39" s="139"/>
      <c r="H39" s="139">
        <v>1</v>
      </c>
      <c r="I39" s="139"/>
      <c r="J39" s="139">
        <f>(D39+E39+F39+G39+H39+I39)*10</f>
        <v>20</v>
      </c>
      <c r="K39" s="139">
        <v>2</v>
      </c>
      <c r="L39" s="149" t="s">
        <v>64</v>
      </c>
    </row>
    <row r="40" spans="1:23" ht="39.75" customHeight="1">
      <c r="A40" s="122">
        <v>2</v>
      </c>
      <c r="B40" s="178" t="s">
        <v>196</v>
      </c>
      <c r="C40" s="198" t="s">
        <v>130</v>
      </c>
      <c r="D40" s="116"/>
      <c r="E40" s="116">
        <v>2</v>
      </c>
      <c r="F40" s="116"/>
      <c r="G40" s="116"/>
      <c r="H40" s="116"/>
      <c r="I40" s="116"/>
      <c r="J40" s="116">
        <f t="shared" ref="J40:J44" si="4">(D40+E40+F40+G40+H40+I40)*10</f>
        <v>20</v>
      </c>
      <c r="K40" s="116">
        <v>3</v>
      </c>
      <c r="L40" s="117" t="s">
        <v>64</v>
      </c>
    </row>
    <row r="41" spans="1:23" ht="44.25" customHeight="1">
      <c r="A41" s="122">
        <v>3</v>
      </c>
      <c r="B41" s="178" t="s">
        <v>136</v>
      </c>
      <c r="C41" s="198" t="s">
        <v>131</v>
      </c>
      <c r="D41" s="116">
        <v>1</v>
      </c>
      <c r="E41" s="116">
        <v>1</v>
      </c>
      <c r="F41" s="116"/>
      <c r="G41" s="116"/>
      <c r="H41" s="116"/>
      <c r="I41" s="116"/>
      <c r="J41" s="116">
        <f t="shared" si="4"/>
        <v>20</v>
      </c>
      <c r="K41" s="116">
        <v>2</v>
      </c>
      <c r="L41" s="201" t="s">
        <v>137</v>
      </c>
    </row>
    <row r="42" spans="1:23" ht="42" customHeight="1">
      <c r="A42" s="122">
        <v>4</v>
      </c>
      <c r="B42" s="178" t="s">
        <v>143</v>
      </c>
      <c r="C42" s="198" t="s">
        <v>132</v>
      </c>
      <c r="D42" s="116">
        <v>1</v>
      </c>
      <c r="E42" s="116"/>
      <c r="F42" s="116"/>
      <c r="G42" s="116"/>
      <c r="H42" s="116"/>
      <c r="I42" s="116"/>
      <c r="J42" s="116">
        <f t="shared" si="4"/>
        <v>10</v>
      </c>
      <c r="K42" s="116">
        <v>1</v>
      </c>
      <c r="L42" s="155" t="s">
        <v>146</v>
      </c>
    </row>
    <row r="43" spans="1:23" ht="24.95" customHeight="1">
      <c r="A43" s="122">
        <v>5</v>
      </c>
      <c r="B43" s="196" t="s">
        <v>27</v>
      </c>
      <c r="C43" s="181" t="s">
        <v>133</v>
      </c>
      <c r="D43" s="116"/>
      <c r="E43" s="116"/>
      <c r="F43" s="116"/>
      <c r="G43" s="116"/>
      <c r="H43" s="116"/>
      <c r="I43" s="116">
        <v>2</v>
      </c>
      <c r="J43" s="116">
        <f t="shared" si="4"/>
        <v>20</v>
      </c>
      <c r="K43" s="116">
        <v>2</v>
      </c>
      <c r="L43" s="117"/>
    </row>
    <row r="44" spans="1:23" ht="24.95" customHeight="1" thickBot="1">
      <c r="A44" s="123">
        <v>6</v>
      </c>
      <c r="B44" s="197" t="s">
        <v>28</v>
      </c>
      <c r="C44" s="199" t="s">
        <v>134</v>
      </c>
      <c r="D44" s="119"/>
      <c r="E44" s="119"/>
      <c r="F44" s="119"/>
      <c r="G44" s="119"/>
      <c r="H44" s="119"/>
      <c r="I44" s="119"/>
      <c r="J44" s="119">
        <f t="shared" si="4"/>
        <v>0</v>
      </c>
      <c r="K44" s="119">
        <v>20</v>
      </c>
      <c r="L44" s="124"/>
    </row>
    <row r="45" spans="1:23" ht="19.899999999999999" customHeight="1" thickBot="1">
      <c r="A45" s="54"/>
      <c r="B45" s="54"/>
      <c r="C45" s="98" t="s">
        <v>23</v>
      </c>
      <c r="D45" s="99">
        <f>SUM(D39:D44)*10</f>
        <v>30</v>
      </c>
      <c r="E45" s="99">
        <f>SUM(E39:E44)*10</f>
        <v>30</v>
      </c>
      <c r="F45" s="99">
        <f t="shared" ref="F45:G45" si="5">SUM(F39:F44)*15</f>
        <v>0</v>
      </c>
      <c r="G45" s="99">
        <f t="shared" si="5"/>
        <v>0</v>
      </c>
      <c r="H45" s="99">
        <f>SUM(H39:H44)*10</f>
        <v>10</v>
      </c>
      <c r="I45" s="99">
        <f>SUM(I39:I44)*10</f>
        <v>20</v>
      </c>
      <c r="J45" s="99">
        <f>SUM(J39:J44)</f>
        <v>90</v>
      </c>
      <c r="K45" s="99">
        <f t="shared" ref="K45" si="6">SUM(K39:K44)</f>
        <v>30</v>
      </c>
      <c r="L45" s="100"/>
    </row>
    <row r="46" spans="1:23" s="26" customFormat="1" ht="8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8"/>
      <c r="N46" s="28"/>
      <c r="O46" s="29"/>
      <c r="P46" s="30"/>
      <c r="R46" s="28"/>
      <c r="S46" s="28"/>
      <c r="T46" s="28"/>
      <c r="U46" s="28"/>
      <c r="V46" s="31"/>
      <c r="W46" s="29"/>
    </row>
    <row r="47" spans="1:23" s="34" customFormat="1" ht="19.899999999999999" customHeight="1">
      <c r="A47" s="13" t="s">
        <v>29</v>
      </c>
      <c r="B47" s="15"/>
      <c r="C47" s="15"/>
      <c r="D47" s="15"/>
      <c r="E47" s="15"/>
      <c r="F47" s="15"/>
      <c r="G47" s="15"/>
      <c r="H47" s="15"/>
      <c r="J47" s="185">
        <f>J20+J34+J45</f>
        <v>610</v>
      </c>
      <c r="K47" s="32"/>
      <c r="L47" s="25"/>
      <c r="M47" s="33"/>
    </row>
    <row r="48" spans="1:23" ht="6.75" customHeight="1">
      <c r="B48" s="35"/>
      <c r="C48" s="10"/>
    </row>
    <row r="49" spans="1:12" ht="16.5" customHeight="1">
      <c r="B49" s="35" t="s">
        <v>30</v>
      </c>
      <c r="C49" s="10">
        <f>(D20+D34+D45)</f>
        <v>210</v>
      </c>
      <c r="G49" s="36"/>
    </row>
    <row r="50" spans="1:12" ht="20.100000000000001" customHeight="1">
      <c r="B50" s="35" t="s">
        <v>31</v>
      </c>
      <c r="C50" s="36">
        <f>100*(C49/J47)</f>
        <v>34.42622950819672</v>
      </c>
      <c r="D50" s="10" t="s">
        <v>32</v>
      </c>
    </row>
    <row r="51" spans="1:12" ht="9.75" customHeight="1">
      <c r="A51" s="37"/>
    </row>
    <row r="52" spans="1:12" ht="15" customHeight="1">
      <c r="A52" s="38"/>
      <c r="B52" s="35" t="s">
        <v>33</v>
      </c>
      <c r="C52" s="10">
        <f>SUM(K18,K19,K32,K33,K40,K41,K42,K43,K44)</f>
        <v>38</v>
      </c>
      <c r="D52" s="39"/>
      <c r="E52" s="39"/>
    </row>
    <row r="53" spans="1:12" ht="15" customHeight="1">
      <c r="A53" s="38"/>
      <c r="B53" s="35" t="s">
        <v>34</v>
      </c>
      <c r="C53" s="36">
        <f>100*(C52/90)</f>
        <v>42.222222222222221</v>
      </c>
      <c r="D53" s="10" t="s">
        <v>35</v>
      </c>
    </row>
    <row r="54" spans="1:12" ht="35.25" customHeight="1">
      <c r="A54" s="38"/>
      <c r="B54" s="172" t="s">
        <v>94</v>
      </c>
      <c r="C54" s="36">
        <f>SUM(K14,K15,K16,K17,K18,K25,K26,K27,K28,K29,K44)</f>
        <v>64</v>
      </c>
      <c r="D54" s="10"/>
    </row>
    <row r="55" spans="1:12" ht="20.100000000000001" customHeight="1">
      <c r="A55" s="38"/>
      <c r="B55" s="35" t="s">
        <v>88</v>
      </c>
      <c r="C55" s="256">
        <f>(64*100)/90</f>
        <v>71.111111111111114</v>
      </c>
      <c r="D55" s="16" t="s">
        <v>35</v>
      </c>
      <c r="E55" s="173"/>
      <c r="F55" s="173"/>
      <c r="G55" s="173"/>
      <c r="H55" s="173"/>
      <c r="I55" s="173"/>
      <c r="J55" s="39"/>
      <c r="K55" s="39"/>
      <c r="L55" s="39"/>
    </row>
    <row r="56" spans="1:12" ht="12" customHeight="1">
      <c r="A56" s="40" t="s">
        <v>42</v>
      </c>
    </row>
    <row r="57" spans="1:12" s="39" customFormat="1" ht="17.25" customHeight="1">
      <c r="A57" s="41" t="s">
        <v>144</v>
      </c>
      <c r="B57" s="42"/>
      <c r="C57" s="42"/>
      <c r="D57" s="42"/>
      <c r="E57" s="42"/>
      <c r="F57" s="42"/>
      <c r="G57" s="42"/>
      <c r="H57" s="42"/>
      <c r="I57" s="42"/>
    </row>
    <row r="58" spans="1:12">
      <c r="B58" s="43"/>
      <c r="C58" s="38"/>
    </row>
    <row r="59" spans="1:12">
      <c r="B59" s="43"/>
      <c r="C59" s="44"/>
    </row>
    <row r="60" spans="1:12">
      <c r="B60" s="43"/>
      <c r="C60" s="45"/>
    </row>
    <row r="61" spans="1:12">
      <c r="B61" s="43"/>
      <c r="C61" s="46"/>
      <c r="D61" s="46"/>
    </row>
    <row r="62" spans="1:12">
      <c r="B62" s="43"/>
      <c r="C62" s="38"/>
    </row>
    <row r="63" spans="1:12">
      <c r="B63" s="43"/>
      <c r="C63" s="38"/>
    </row>
    <row r="64" spans="1:12">
      <c r="B64" s="43"/>
    </row>
    <row r="65" spans="2:2">
      <c r="B65" s="43"/>
    </row>
    <row r="66" spans="2:2">
      <c r="B66" s="43"/>
    </row>
    <row r="67" spans="2:2">
      <c r="B67" s="43"/>
    </row>
  </sheetData>
  <mergeCells count="9">
    <mergeCell ref="B11:B12"/>
    <mergeCell ref="A11:A12"/>
    <mergeCell ref="C11:C12"/>
    <mergeCell ref="B37:B38"/>
    <mergeCell ref="A37:A38"/>
    <mergeCell ref="C37:C38"/>
    <mergeCell ref="C23:C24"/>
    <mergeCell ref="B23:B24"/>
    <mergeCell ref="A23:A24"/>
  </mergeCells>
  <phoneticPr fontId="0" type="noConversion"/>
  <printOptions horizontalCentered="1"/>
  <pageMargins left="0.7" right="0.7" top="0.75" bottom="0.75" header="0.3" footer="0.3"/>
  <pageSetup paperSize="9" scale="60" firstPageNumber="0" orientation="portrait" r:id="rId1"/>
  <headerFooter alignWithMargins="0"/>
  <ignoredErrors>
    <ignoredError sqref="A26 A30:A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topLeftCell="A22" zoomScaleNormal="100" zoomScaleSheetLayoutView="100" workbookViewId="0">
      <selection activeCell="F44" sqref="F44"/>
    </sheetView>
  </sheetViews>
  <sheetFormatPr defaultRowHeight="12.75"/>
  <cols>
    <col min="1" max="1" width="17.42578125" customWidth="1"/>
    <col min="2" max="2" width="18.140625" customWidth="1"/>
    <col min="3" max="3" width="56.5703125" customWidth="1"/>
    <col min="4" max="4" width="10.85546875" customWidth="1"/>
    <col min="7" max="7" width="34.42578125" customWidth="1"/>
  </cols>
  <sheetData>
    <row r="1" spans="1:8" ht="13.5" thickBot="1">
      <c r="C1" s="218" t="s">
        <v>48</v>
      </c>
    </row>
    <row r="2" spans="1:8">
      <c r="A2" s="244" t="s">
        <v>44</v>
      </c>
      <c r="B2" s="245"/>
      <c r="C2" s="246"/>
    </row>
    <row r="3" spans="1:8">
      <c r="A3" s="90" t="s">
        <v>49</v>
      </c>
      <c r="B3" s="89" t="s">
        <v>50</v>
      </c>
      <c r="C3" s="91"/>
    </row>
    <row r="4" spans="1:8" ht="13.5" thickBot="1">
      <c r="A4" s="87" t="s">
        <v>97</v>
      </c>
      <c r="B4" s="88" t="s">
        <v>120</v>
      </c>
      <c r="C4" s="219" t="s">
        <v>158</v>
      </c>
    </row>
    <row r="5" spans="1:8" ht="25.5">
      <c r="A5" s="79" t="s">
        <v>159</v>
      </c>
      <c r="B5" s="82" t="s">
        <v>160</v>
      </c>
      <c r="C5" s="220" t="s">
        <v>161</v>
      </c>
    </row>
    <row r="6" spans="1:8" ht="13.5" thickBot="1">
      <c r="A6" s="80" t="s">
        <v>162</v>
      </c>
      <c r="B6" s="83" t="s">
        <v>163</v>
      </c>
      <c r="C6" s="160" t="s">
        <v>164</v>
      </c>
    </row>
    <row r="7" spans="1:8" ht="14.25" customHeight="1" thickBot="1">
      <c r="A7" s="79" t="s">
        <v>165</v>
      </c>
      <c r="B7" s="64" t="s">
        <v>166</v>
      </c>
      <c r="C7" s="58" t="s">
        <v>167</v>
      </c>
    </row>
    <row r="8" spans="1:8" ht="14.25" customHeight="1" thickBot="1">
      <c r="A8" s="80" t="s">
        <v>168</v>
      </c>
      <c r="B8" s="81" t="s">
        <v>169</v>
      </c>
      <c r="C8" s="59" t="s">
        <v>170</v>
      </c>
    </row>
    <row r="9" spans="1:8" ht="14.25" customHeight="1" thickBot="1">
      <c r="A9" s="227" t="s">
        <v>81</v>
      </c>
      <c r="B9" s="228" t="s">
        <v>128</v>
      </c>
      <c r="C9" s="59" t="s">
        <v>87</v>
      </c>
    </row>
    <row r="10" spans="1:8" ht="25.5">
      <c r="A10" s="79" t="s">
        <v>171</v>
      </c>
      <c r="B10" s="64" t="s">
        <v>172</v>
      </c>
      <c r="C10" s="59" t="s">
        <v>173</v>
      </c>
      <c r="F10" s="49"/>
      <c r="G10" s="50"/>
    </row>
    <row r="11" spans="1:8" ht="13.5" thickBot="1">
      <c r="A11" s="80" t="s">
        <v>174</v>
      </c>
      <c r="B11" s="81" t="s">
        <v>175</v>
      </c>
      <c r="C11" s="60" t="s">
        <v>176</v>
      </c>
      <c r="F11" s="49"/>
      <c r="G11" s="50"/>
    </row>
    <row r="12" spans="1:8">
      <c r="A12" s="79" t="s">
        <v>177</v>
      </c>
      <c r="B12" s="64" t="s">
        <v>178</v>
      </c>
      <c r="C12" s="61" t="s">
        <v>179</v>
      </c>
    </row>
    <row r="13" spans="1:8" ht="13.5" thickBot="1">
      <c r="A13" s="80" t="s">
        <v>180</v>
      </c>
      <c r="B13" s="81" t="s">
        <v>181</v>
      </c>
      <c r="C13" s="62" t="s">
        <v>182</v>
      </c>
    </row>
    <row r="14" spans="1:8">
      <c r="A14" s="79" t="s">
        <v>183</v>
      </c>
      <c r="B14" s="64" t="s">
        <v>184</v>
      </c>
      <c r="C14" s="61" t="s">
        <v>185</v>
      </c>
    </row>
    <row r="15" spans="1:8" ht="13.5" thickBot="1">
      <c r="A15" s="80" t="s">
        <v>186</v>
      </c>
      <c r="B15" s="81" t="s">
        <v>187</v>
      </c>
      <c r="C15" s="62" t="s">
        <v>188</v>
      </c>
      <c r="E15" s="1"/>
      <c r="F15" s="1"/>
      <c r="G15" s="1"/>
      <c r="H15" s="1"/>
    </row>
    <row r="16" spans="1:8" ht="13.5" thickBot="1">
      <c r="A16" s="231" t="s">
        <v>110</v>
      </c>
      <c r="B16" s="229" t="s">
        <v>133</v>
      </c>
      <c r="C16" s="225" t="s">
        <v>27</v>
      </c>
      <c r="E16" s="1"/>
      <c r="F16" s="1"/>
      <c r="G16" s="1"/>
      <c r="H16" s="1"/>
    </row>
    <row r="17" spans="1:8" ht="13.5" thickBot="1">
      <c r="A17" s="231" t="s">
        <v>111</v>
      </c>
      <c r="B17" s="230" t="s">
        <v>134</v>
      </c>
      <c r="C17" s="226" t="s">
        <v>192</v>
      </c>
      <c r="E17" s="1"/>
      <c r="F17" s="1"/>
      <c r="G17" s="1"/>
      <c r="H17" s="1"/>
    </row>
    <row r="18" spans="1:8">
      <c r="E18" s="1"/>
      <c r="F18" s="49"/>
      <c r="G18" s="50"/>
      <c r="H18" s="1"/>
    </row>
    <row r="19" spans="1:8" ht="13.5" thickBot="1">
      <c r="E19" s="1"/>
      <c r="F19" s="1"/>
      <c r="G19" s="1"/>
      <c r="H19" s="1"/>
    </row>
    <row r="20" spans="1:8" ht="13.5" thickBot="1">
      <c r="A20" s="247" t="s">
        <v>38</v>
      </c>
      <c r="B20" s="248"/>
      <c r="C20" s="249"/>
      <c r="E20" s="1"/>
      <c r="F20" s="49"/>
      <c r="G20" s="50"/>
      <c r="H20" s="1"/>
    </row>
    <row r="21" spans="1:8">
      <c r="A21" s="106" t="s">
        <v>64</v>
      </c>
      <c r="B21" s="103" t="s">
        <v>65</v>
      </c>
      <c r="C21" s="104"/>
      <c r="E21" s="1"/>
      <c r="F21" s="49"/>
      <c r="G21" s="50"/>
      <c r="H21" s="1"/>
    </row>
    <row r="22" spans="1:8">
      <c r="A22" s="108" t="s">
        <v>25</v>
      </c>
      <c r="B22" s="109" t="s">
        <v>41</v>
      </c>
      <c r="C22" s="105"/>
      <c r="E22" s="1"/>
      <c r="F22" s="49"/>
      <c r="G22" s="50"/>
      <c r="H22" s="1"/>
    </row>
    <row r="23" spans="1:8">
      <c r="A23" s="107" t="s">
        <v>63</v>
      </c>
      <c r="B23" s="250" t="s">
        <v>66</v>
      </c>
      <c r="C23" s="251"/>
      <c r="E23" s="1"/>
      <c r="F23" s="49"/>
      <c r="G23" s="50"/>
      <c r="H23" s="1"/>
    </row>
    <row r="24" spans="1:8">
      <c r="A24" s="108" t="s">
        <v>21</v>
      </c>
      <c r="B24" s="109" t="s">
        <v>39</v>
      </c>
      <c r="C24" s="105"/>
      <c r="E24" s="1"/>
      <c r="F24" s="49"/>
      <c r="G24" s="50"/>
      <c r="H24" s="1"/>
    </row>
    <row r="25" spans="1:8">
      <c r="A25" s="108" t="s">
        <v>43</v>
      </c>
      <c r="B25" s="109" t="s">
        <v>40</v>
      </c>
      <c r="C25" s="105"/>
      <c r="E25" s="1"/>
      <c r="F25" s="49"/>
      <c r="G25" s="50"/>
      <c r="H25" s="1"/>
    </row>
    <row r="26" spans="1:8">
      <c r="A26" s="108" t="s">
        <v>85</v>
      </c>
      <c r="B26" s="252" t="s">
        <v>86</v>
      </c>
      <c r="C26" s="253"/>
      <c r="E26" s="1"/>
      <c r="F26" s="49"/>
      <c r="G26" s="50"/>
      <c r="H26" s="1"/>
    </row>
    <row r="27" spans="1:8">
      <c r="A27" s="159" t="s">
        <v>139</v>
      </c>
      <c r="B27" s="200" t="s">
        <v>189</v>
      </c>
      <c r="C27" s="221"/>
      <c r="E27" s="1"/>
      <c r="F27" s="49"/>
      <c r="G27" s="50"/>
      <c r="H27" s="1"/>
    </row>
    <row r="28" spans="1:8" ht="13.5" thickBot="1">
      <c r="A28" s="222" t="s">
        <v>22</v>
      </c>
      <c r="B28" s="223" t="s">
        <v>67</v>
      </c>
      <c r="C28" s="224"/>
      <c r="E28" s="1"/>
      <c r="F28" s="49"/>
      <c r="G28" s="50"/>
      <c r="H28" s="1"/>
    </row>
    <row r="29" spans="1:8">
      <c r="E29" s="1"/>
      <c r="F29" s="49"/>
      <c r="G29" s="50"/>
      <c r="H29" s="1"/>
    </row>
    <row r="30" spans="1:8">
      <c r="B30" s="84"/>
      <c r="E30" s="1"/>
      <c r="F30" s="49"/>
      <c r="G30" s="50"/>
      <c r="H30" s="1"/>
    </row>
    <row r="31" spans="1:8" ht="18">
      <c r="A31" s="94" t="s">
        <v>53</v>
      </c>
      <c r="B31" s="84"/>
      <c r="E31" s="1"/>
      <c r="F31" s="49"/>
      <c r="G31" s="50"/>
      <c r="H31" s="1"/>
    </row>
    <row r="32" spans="1:8" ht="15">
      <c r="A32" s="95" t="s">
        <v>54</v>
      </c>
      <c r="B32" s="96" t="s">
        <v>55</v>
      </c>
      <c r="E32" s="1"/>
      <c r="F32" s="49"/>
      <c r="G32" s="50"/>
      <c r="H32" s="1"/>
    </row>
    <row r="33" spans="1:8" ht="15">
      <c r="A33" s="95" t="s">
        <v>13</v>
      </c>
      <c r="B33" s="96" t="s">
        <v>56</v>
      </c>
      <c r="E33" s="1"/>
      <c r="F33" s="49"/>
      <c r="G33" s="50"/>
      <c r="H33" s="1"/>
    </row>
    <row r="34" spans="1:8" ht="15">
      <c r="A34" s="95" t="s">
        <v>14</v>
      </c>
      <c r="B34" s="96" t="s">
        <v>57</v>
      </c>
      <c r="E34" s="1"/>
      <c r="F34" s="49"/>
      <c r="G34" s="50"/>
      <c r="H34" s="1"/>
    </row>
    <row r="35" spans="1:8" ht="15">
      <c r="A35" s="95" t="s">
        <v>58</v>
      </c>
      <c r="B35" s="96" t="s">
        <v>59</v>
      </c>
      <c r="C35" s="84"/>
      <c r="E35" s="1"/>
      <c r="F35" s="49"/>
      <c r="G35" s="50"/>
      <c r="H35" s="1"/>
    </row>
    <row r="36" spans="1:8" ht="15">
      <c r="A36" s="95" t="s">
        <v>16</v>
      </c>
      <c r="B36" s="96" t="s">
        <v>60</v>
      </c>
      <c r="C36" s="84"/>
      <c r="E36" s="1"/>
      <c r="F36" s="49"/>
      <c r="G36" s="50"/>
      <c r="H36" s="1"/>
    </row>
    <row r="37" spans="1:8" ht="15">
      <c r="A37" s="95" t="s">
        <v>17</v>
      </c>
      <c r="B37" s="96" t="s">
        <v>61</v>
      </c>
      <c r="C37" s="84"/>
      <c r="E37" s="1"/>
      <c r="F37" s="51"/>
      <c r="G37" s="52"/>
      <c r="H37" s="1"/>
    </row>
    <row r="38" spans="1:8" ht="15">
      <c r="A38" s="95" t="s">
        <v>18</v>
      </c>
      <c r="B38" s="96" t="s">
        <v>62</v>
      </c>
      <c r="E38" s="1"/>
      <c r="F38" s="1"/>
      <c r="G38" s="1"/>
      <c r="H38" s="1"/>
    </row>
    <row r="39" spans="1:8">
      <c r="E39" s="1"/>
      <c r="F39" s="1"/>
      <c r="G39" s="1"/>
      <c r="H39" s="1"/>
    </row>
    <row r="44" spans="1:8">
      <c r="B44" s="84"/>
    </row>
    <row r="45" spans="1:8" ht="18">
      <c r="A45" s="254" t="s">
        <v>198</v>
      </c>
      <c r="B45" s="254"/>
      <c r="C45" s="254"/>
    </row>
    <row r="46" spans="1:8" ht="18">
      <c r="A46" s="92"/>
      <c r="B46" s="84"/>
      <c r="C46" s="97"/>
    </row>
    <row r="47" spans="1:8" ht="18">
      <c r="A47" s="92"/>
      <c r="B47" s="84"/>
      <c r="C47" s="93" t="s">
        <v>51</v>
      </c>
    </row>
    <row r="48" spans="1:8">
      <c r="A48" s="84"/>
      <c r="B48" s="84"/>
      <c r="C48" s="84" t="s">
        <v>52</v>
      </c>
    </row>
    <row r="49" spans="1:3">
      <c r="A49" s="84"/>
      <c r="B49" s="84"/>
    </row>
    <row r="50" spans="1:3">
      <c r="A50" s="84"/>
      <c r="B50" s="84"/>
      <c r="C50" s="84"/>
    </row>
    <row r="51" spans="1:3">
      <c r="A51" s="84"/>
      <c r="B51" s="84"/>
    </row>
    <row r="52" spans="1:3">
      <c r="A52" s="84"/>
      <c r="B52" s="84"/>
    </row>
    <row r="53" spans="1:3">
      <c r="A53" s="84"/>
      <c r="C53" s="2"/>
    </row>
    <row r="62" spans="1:3">
      <c r="B62" s="2"/>
    </row>
    <row r="63" spans="1:3">
      <c r="A63" s="2"/>
    </row>
  </sheetData>
  <mergeCells count="5">
    <mergeCell ref="A2:C2"/>
    <mergeCell ref="A20:C20"/>
    <mergeCell ref="B23:C23"/>
    <mergeCell ref="B26:C26"/>
    <mergeCell ref="A45:C45"/>
  </mergeCells>
  <phoneticPr fontId="28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topLeftCell="A10" workbookViewId="0">
      <selection activeCell="J17" sqref="J17"/>
    </sheetView>
  </sheetViews>
  <sheetFormatPr defaultRowHeight="12.75"/>
  <cols>
    <col min="2" max="2" width="5.7109375" customWidth="1"/>
    <col min="3" max="3" width="37.5703125" customWidth="1"/>
    <col min="4" max="4" width="13.28515625" customWidth="1"/>
    <col min="5" max="5" width="13.85546875" customWidth="1"/>
    <col min="6" max="6" width="26.7109375" customWidth="1"/>
  </cols>
  <sheetData>
    <row r="3" spans="2:7" ht="25.5">
      <c r="B3" s="214" t="s">
        <v>6</v>
      </c>
      <c r="C3" s="214" t="s">
        <v>151</v>
      </c>
      <c r="D3" s="255" t="s">
        <v>152</v>
      </c>
      <c r="E3" s="255"/>
      <c r="F3" s="214" t="s">
        <v>149</v>
      </c>
      <c r="G3" s="214" t="s">
        <v>150</v>
      </c>
    </row>
    <row r="4" spans="2:7">
      <c r="B4" s="56">
        <v>1</v>
      </c>
      <c r="C4" s="202" t="s">
        <v>113</v>
      </c>
      <c r="D4" s="203" t="s">
        <v>72</v>
      </c>
      <c r="E4" s="203" t="s">
        <v>116</v>
      </c>
      <c r="F4" s="204"/>
      <c r="G4" s="204"/>
    </row>
    <row r="5" spans="2:7" ht="25.5">
      <c r="B5" s="101">
        <v>2</v>
      </c>
      <c r="C5" s="205" t="s">
        <v>71</v>
      </c>
      <c r="D5" s="206" t="s">
        <v>73</v>
      </c>
      <c r="E5" s="206" t="s">
        <v>114</v>
      </c>
      <c r="F5" s="204"/>
      <c r="G5" s="204"/>
    </row>
    <row r="6" spans="2:7">
      <c r="B6" s="101">
        <v>3</v>
      </c>
      <c r="C6" s="207" t="s">
        <v>112</v>
      </c>
      <c r="D6" s="102" t="s">
        <v>74</v>
      </c>
      <c r="E6" s="102" t="s">
        <v>115</v>
      </c>
      <c r="F6" s="204"/>
      <c r="G6" s="204"/>
    </row>
    <row r="7" spans="2:7" ht="25.5">
      <c r="B7" s="56">
        <v>4</v>
      </c>
      <c r="C7" s="208" t="s">
        <v>89</v>
      </c>
      <c r="D7" s="206" t="s">
        <v>75</v>
      </c>
      <c r="E7" s="206" t="s">
        <v>117</v>
      </c>
      <c r="F7" s="204"/>
      <c r="G7" s="204"/>
    </row>
    <row r="8" spans="2:7" ht="30" customHeight="1">
      <c r="B8" s="101">
        <v>5</v>
      </c>
      <c r="C8" s="208" t="s">
        <v>90</v>
      </c>
      <c r="D8" s="206" t="s">
        <v>76</v>
      </c>
      <c r="E8" s="206" t="s">
        <v>118</v>
      </c>
      <c r="F8" s="204"/>
      <c r="G8" s="204"/>
    </row>
    <row r="9" spans="2:7" ht="51">
      <c r="B9" s="215">
        <v>6</v>
      </c>
      <c r="C9" s="209" t="s">
        <v>147</v>
      </c>
      <c r="D9" s="141" t="s">
        <v>98</v>
      </c>
      <c r="E9" s="121" t="s">
        <v>119</v>
      </c>
      <c r="F9" s="204"/>
      <c r="G9" s="204"/>
    </row>
    <row r="10" spans="2:7">
      <c r="B10" s="56">
        <v>7</v>
      </c>
      <c r="C10" s="217" t="s">
        <v>153</v>
      </c>
      <c r="D10" s="141" t="s">
        <v>97</v>
      </c>
      <c r="E10" s="121" t="s">
        <v>120</v>
      </c>
      <c r="F10" s="204"/>
      <c r="G10" s="204"/>
    </row>
    <row r="11" spans="2:7">
      <c r="B11" s="101">
        <v>8</v>
      </c>
      <c r="C11" s="217" t="s">
        <v>154</v>
      </c>
      <c r="D11" s="141" t="s">
        <v>97</v>
      </c>
      <c r="E11" s="121" t="s">
        <v>120</v>
      </c>
      <c r="F11" s="204"/>
      <c r="G11" s="204"/>
    </row>
    <row r="12" spans="2:7">
      <c r="B12" s="215">
        <v>9</v>
      </c>
      <c r="C12" s="217" t="s">
        <v>155</v>
      </c>
      <c r="D12" s="141" t="s">
        <v>97</v>
      </c>
      <c r="E12" s="121" t="s">
        <v>120</v>
      </c>
      <c r="F12" s="204"/>
      <c r="G12" s="204"/>
    </row>
    <row r="13" spans="2:7" ht="25.5">
      <c r="B13" s="56">
        <v>10</v>
      </c>
      <c r="C13" s="216" t="s">
        <v>77</v>
      </c>
      <c r="D13" s="206" t="s">
        <v>99</v>
      </c>
      <c r="E13" s="206" t="s">
        <v>121</v>
      </c>
      <c r="F13" s="204"/>
      <c r="G13" s="204"/>
    </row>
    <row r="14" spans="2:7">
      <c r="B14" s="101">
        <v>11</v>
      </c>
      <c r="C14" s="207" t="s">
        <v>93</v>
      </c>
      <c r="D14" s="206" t="s">
        <v>100</v>
      </c>
      <c r="E14" s="206" t="s">
        <v>122</v>
      </c>
      <c r="F14" s="204"/>
      <c r="G14" s="204"/>
    </row>
    <row r="15" spans="2:7">
      <c r="B15" s="215">
        <v>12</v>
      </c>
      <c r="C15" s="210" t="s">
        <v>145</v>
      </c>
      <c r="D15" s="206" t="s">
        <v>101</v>
      </c>
      <c r="E15" s="206" t="s">
        <v>123</v>
      </c>
      <c r="F15" s="204"/>
      <c r="G15" s="204"/>
    </row>
    <row r="16" spans="2:7" ht="25.5">
      <c r="B16" s="56">
        <v>13</v>
      </c>
      <c r="C16" s="207" t="s">
        <v>92</v>
      </c>
      <c r="D16" s="206" t="s">
        <v>102</v>
      </c>
      <c r="E16" s="206" t="s">
        <v>124</v>
      </c>
      <c r="F16" s="204"/>
      <c r="G16" s="204"/>
    </row>
    <row r="17" spans="2:7">
      <c r="B17" s="101">
        <v>14</v>
      </c>
      <c r="C17" s="205" t="s">
        <v>135</v>
      </c>
      <c r="D17" s="206" t="s">
        <v>103</v>
      </c>
      <c r="E17" s="206" t="s">
        <v>125</v>
      </c>
      <c r="F17" s="204"/>
      <c r="G17" s="204"/>
    </row>
    <row r="18" spans="2:7" ht="25.5">
      <c r="B18" s="215">
        <v>15</v>
      </c>
      <c r="C18" s="205" t="s">
        <v>91</v>
      </c>
      <c r="D18" s="102" t="s">
        <v>104</v>
      </c>
      <c r="E18" s="102" t="s">
        <v>126</v>
      </c>
      <c r="F18" s="204"/>
      <c r="G18" s="204"/>
    </row>
    <row r="19" spans="2:7">
      <c r="B19" s="56">
        <v>16</v>
      </c>
      <c r="C19" s="207" t="s">
        <v>80</v>
      </c>
      <c r="D19" s="206" t="s">
        <v>105</v>
      </c>
      <c r="E19" s="206" t="s">
        <v>127</v>
      </c>
      <c r="F19" s="204"/>
      <c r="G19" s="204"/>
    </row>
    <row r="20" spans="2:7" ht="51">
      <c r="B20" s="101">
        <v>17</v>
      </c>
      <c r="C20" s="211" t="s">
        <v>148</v>
      </c>
      <c r="D20" s="190" t="s">
        <v>141</v>
      </c>
      <c r="E20" s="190" t="s">
        <v>142</v>
      </c>
      <c r="F20" s="204"/>
      <c r="G20" s="204"/>
    </row>
    <row r="21" spans="2:7">
      <c r="B21" s="215">
        <v>18</v>
      </c>
      <c r="C21" s="208" t="s">
        <v>79</v>
      </c>
      <c r="D21" s="206" t="s">
        <v>106</v>
      </c>
      <c r="E21" s="206" t="s">
        <v>129</v>
      </c>
      <c r="F21" s="204"/>
      <c r="G21" s="204"/>
    </row>
    <row r="22" spans="2:7" ht="51">
      <c r="B22" s="56">
        <v>19</v>
      </c>
      <c r="C22" s="209" t="s">
        <v>156</v>
      </c>
      <c r="D22" s="212" t="s">
        <v>107</v>
      </c>
      <c r="E22" s="212" t="s">
        <v>130</v>
      </c>
      <c r="F22" s="204"/>
      <c r="G22" s="204"/>
    </row>
    <row r="23" spans="2:7" ht="38.25">
      <c r="B23" s="101">
        <v>20</v>
      </c>
      <c r="C23" s="209" t="s">
        <v>136</v>
      </c>
      <c r="D23" s="212" t="s">
        <v>108</v>
      </c>
      <c r="E23" s="212" t="s">
        <v>131</v>
      </c>
      <c r="F23" s="204"/>
      <c r="G23" s="204"/>
    </row>
    <row r="24" spans="2:7" ht="51">
      <c r="B24" s="215">
        <v>21</v>
      </c>
      <c r="C24" s="209" t="s">
        <v>157</v>
      </c>
      <c r="D24" s="212" t="s">
        <v>109</v>
      </c>
      <c r="E24" s="212" t="s">
        <v>132</v>
      </c>
      <c r="F24" s="204"/>
      <c r="G24" s="204"/>
    </row>
    <row r="25" spans="2:7">
      <c r="B25" s="56">
        <v>22</v>
      </c>
      <c r="C25" s="213" t="s">
        <v>27</v>
      </c>
      <c r="D25" s="121" t="s">
        <v>110</v>
      </c>
      <c r="E25" s="121" t="s">
        <v>133</v>
      </c>
      <c r="F25" s="204"/>
      <c r="G25" s="204"/>
    </row>
  </sheetData>
  <mergeCells count="1">
    <mergeCell ref="D3:E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II st</vt:lpstr>
      <vt:lpstr>II nst</vt:lpstr>
      <vt:lpstr>Uwagi</vt:lpstr>
      <vt:lpstr>Arkusz1</vt:lpstr>
      <vt:lpstr>Arkusz2</vt:lpstr>
      <vt:lpstr>'II nst'!Obszar_wydruku</vt:lpstr>
      <vt:lpstr>'II st'!Obszar_wydruku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User</cp:lastModifiedBy>
  <cp:revision>1</cp:revision>
  <cp:lastPrinted>2017-06-08T10:36:51Z</cp:lastPrinted>
  <dcterms:created xsi:type="dcterms:W3CDTF">2007-08-22T18:37:58Z</dcterms:created>
  <dcterms:modified xsi:type="dcterms:W3CDTF">2017-06-21T07:22:54Z</dcterms:modified>
</cp:coreProperties>
</file>